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0320" windowHeight="9495" tabRatio="729" firstSheet="1" activeTab="1"/>
  </bookViews>
  <sheets>
    <sheet name="VeryHide" sheetId="2" state="veryHidden" r:id="rId1"/>
    <sheet name="43 Армии 23" sheetId="182" r:id="rId2"/>
    <sheet name="_Filter (62)" sheetId="187" state="hidden" r:id="rId3"/>
    <sheet name="_Essentia (62)" sheetId="186" state="hidden" r:id="rId4"/>
    <sheet name="_Filter (61)" sheetId="184" state="hidden" r:id="rId5"/>
    <sheet name="_Essentia (61)" sheetId="183" state="hidden" r:id="rId6"/>
    <sheet name="_Filter (60)" sheetId="181" state="hidden" r:id="rId7"/>
    <sheet name="_Essentia (60)" sheetId="180" state="hidden" r:id="rId8"/>
    <sheet name="_Filter (59)" sheetId="178" state="hidden" r:id="rId9"/>
    <sheet name="_Essentia (59)" sheetId="177" state="hidden" r:id="rId10"/>
    <sheet name="_Filter (58)" sheetId="175" state="hidden" r:id="rId11"/>
    <sheet name="_Essentia (58)" sheetId="174" state="hidden" r:id="rId12"/>
    <sheet name="_Filter (57)" sheetId="172" state="hidden" r:id="rId13"/>
    <sheet name="_Essentia (57)" sheetId="171" state="hidden" r:id="rId14"/>
    <sheet name="_Filter (56)" sheetId="169" state="hidden" r:id="rId15"/>
    <sheet name="_Essentia (56)" sheetId="168" state="hidden" r:id="rId16"/>
    <sheet name="_Filter (55)" sheetId="166" state="hidden" r:id="rId17"/>
    <sheet name="_Essentia (55)" sheetId="165" state="hidden" r:id="rId18"/>
    <sheet name="_Filter (54)" sheetId="163" state="hidden" r:id="rId19"/>
    <sheet name="_Essentia (54)" sheetId="162" state="hidden" r:id="rId20"/>
    <sheet name="_Filter (53)" sheetId="160" state="hidden" r:id="rId21"/>
    <sheet name="_Essentia (53)" sheetId="159" state="hidden" r:id="rId22"/>
    <sheet name="_Filter (52)" sheetId="157" state="hidden" r:id="rId23"/>
    <sheet name="_Essentia (52)" sheetId="156" state="hidden" r:id="rId24"/>
    <sheet name="_Filter (51)" sheetId="154" state="hidden" r:id="rId25"/>
    <sheet name="_Essentia (51)" sheetId="153" state="hidden" r:id="rId26"/>
    <sheet name="_Filter (50)" sheetId="151" state="hidden" r:id="rId27"/>
    <sheet name="_Essentia (50)" sheetId="150" state="hidden" r:id="rId28"/>
    <sheet name="_Filter (49)" sheetId="148" state="hidden" r:id="rId29"/>
    <sheet name="_Essentia (49)" sheetId="147" state="hidden" r:id="rId30"/>
    <sheet name="_Filter (48)" sheetId="145" state="hidden" r:id="rId31"/>
    <sheet name="_Essentia (48)" sheetId="144" state="hidden" r:id="rId32"/>
    <sheet name="_Filter (47)" sheetId="142" state="hidden" r:id="rId33"/>
    <sheet name="_Essentia (47)" sheetId="141" state="hidden" r:id="rId34"/>
    <sheet name="_Filter (46)" sheetId="139" state="hidden" r:id="rId35"/>
    <sheet name="_Essentia (46)" sheetId="138" state="hidden" r:id="rId36"/>
    <sheet name="_Filter (45)" sheetId="136" state="hidden" r:id="rId37"/>
    <sheet name="_Essentia (45)" sheetId="135" state="hidden" r:id="rId38"/>
    <sheet name="_Filter (44)" sheetId="133" state="hidden" r:id="rId39"/>
    <sheet name="_Essentia (44)" sheetId="132" state="hidden" r:id="rId40"/>
    <sheet name="_Filter (43)" sheetId="130" state="hidden" r:id="rId41"/>
    <sheet name="_Essentia (43)" sheetId="129" state="hidden" r:id="rId42"/>
    <sheet name="_Filter (42)" sheetId="127" state="hidden" r:id="rId43"/>
    <sheet name="_Essentia (42)" sheetId="126" state="hidden" r:id="rId44"/>
    <sheet name="_Filter (41)" sheetId="124" state="hidden" r:id="rId45"/>
    <sheet name="_Essentia (41)" sheetId="123" state="hidden" r:id="rId46"/>
    <sheet name="_Filter (40)" sheetId="121" state="hidden" r:id="rId47"/>
    <sheet name="_Essentia (40)" sheetId="120" state="hidden" r:id="rId48"/>
    <sheet name="_Filter (39)" sheetId="118" state="hidden" r:id="rId49"/>
    <sheet name="_Essentia (39)" sheetId="117" state="hidden" r:id="rId50"/>
    <sheet name="_Filter (38)" sheetId="115" state="hidden" r:id="rId51"/>
    <sheet name="_Essentia (38)" sheetId="114" state="hidden" r:id="rId52"/>
    <sheet name="_Filter (37)" sheetId="112" state="hidden" r:id="rId53"/>
    <sheet name="_Essentia (37)" sheetId="111" state="hidden" r:id="rId54"/>
    <sheet name="_Filter (36)" sheetId="109" state="hidden" r:id="rId55"/>
    <sheet name="_Essentia (36)" sheetId="108" state="hidden" r:id="rId56"/>
    <sheet name="_Filter (35)" sheetId="106" state="hidden" r:id="rId57"/>
    <sheet name="_Essentia (35)" sheetId="105" state="hidden" r:id="rId58"/>
    <sheet name="_Filter (34)" sheetId="103" state="hidden" r:id="rId59"/>
    <sheet name="_Essentia (34)" sheetId="102" state="hidden" r:id="rId60"/>
    <sheet name="_Filter (33)" sheetId="100" state="hidden" r:id="rId61"/>
    <sheet name="_Essentia (33)" sheetId="99" state="hidden" r:id="rId62"/>
    <sheet name="_Filter (32)" sheetId="97" state="hidden" r:id="rId63"/>
    <sheet name="_Essentia (32)" sheetId="96" state="hidden" r:id="rId64"/>
    <sheet name="_Filter (31)" sheetId="94" state="hidden" r:id="rId65"/>
    <sheet name="_Essentia (31)" sheetId="93" state="hidden" r:id="rId66"/>
    <sheet name="_Filter (30)" sheetId="91" state="hidden" r:id="rId67"/>
    <sheet name="_Essentia (30)" sheetId="90" state="hidden" r:id="rId68"/>
    <sheet name="_Filter (29)" sheetId="88" state="hidden" r:id="rId69"/>
    <sheet name="_Essentia (29)" sheetId="87" state="hidden" r:id="rId70"/>
    <sheet name="_Filter (28)" sheetId="85" state="hidden" r:id="rId71"/>
    <sheet name="_Essentia (28)" sheetId="84" state="hidden" r:id="rId72"/>
    <sheet name="_Filter (27)" sheetId="82" state="hidden" r:id="rId73"/>
    <sheet name="_Essentia (27)" sheetId="81" state="hidden" r:id="rId74"/>
    <sheet name="_Filter (26)" sheetId="79" state="hidden" r:id="rId75"/>
    <sheet name="_Essentia (26)" sheetId="78" state="hidden" r:id="rId76"/>
    <sheet name="_Filter (25)" sheetId="76" state="hidden" r:id="rId77"/>
    <sheet name="_Essentia (25)" sheetId="75" state="hidden" r:id="rId78"/>
    <sheet name="_Filter (24)" sheetId="73" state="hidden" r:id="rId79"/>
    <sheet name="_Essentia (24)" sheetId="72" state="hidden" r:id="rId80"/>
    <sheet name="_Filter (23)" sheetId="70" state="hidden" r:id="rId81"/>
    <sheet name="_Essentia (23)" sheetId="69" state="hidden" r:id="rId82"/>
    <sheet name="_Filter (22)" sheetId="67" state="hidden" r:id="rId83"/>
    <sheet name="_Essentia (22)" sheetId="66" state="hidden" r:id="rId84"/>
    <sheet name="_Filter (21)" sheetId="64" state="hidden" r:id="rId85"/>
    <sheet name="_Essentia (21)" sheetId="63" state="hidden" r:id="rId86"/>
    <sheet name="_Filter (20)" sheetId="61" state="hidden" r:id="rId87"/>
    <sheet name="_Essentia (20)" sheetId="60" state="hidden" r:id="rId88"/>
    <sheet name="_Filter (19)" sheetId="58" state="hidden" r:id="rId89"/>
    <sheet name="_Essentia (19)" sheetId="57" state="hidden" r:id="rId90"/>
    <sheet name="_Filter (18)" sheetId="55" state="hidden" r:id="rId91"/>
    <sheet name="_Essentia (18)" sheetId="54" state="hidden" r:id="rId92"/>
    <sheet name="_Filter (17)" sheetId="52" state="hidden" r:id="rId93"/>
    <sheet name="_Essentia (17)" sheetId="51" state="hidden" r:id="rId94"/>
    <sheet name="_Filter (16)" sheetId="49" state="hidden" r:id="rId95"/>
    <sheet name="_Essentia (16)" sheetId="48" state="hidden" r:id="rId96"/>
    <sheet name="_Filter (15)" sheetId="46" state="hidden" r:id="rId97"/>
    <sheet name="_Essentia (15)" sheetId="45" state="hidden" r:id="rId98"/>
    <sheet name="_Filter (14)" sheetId="43" state="hidden" r:id="rId99"/>
    <sheet name="_Essentia (14)" sheetId="42" state="hidden" r:id="rId100"/>
    <sheet name="_Filter (13)" sheetId="40" state="hidden" r:id="rId101"/>
    <sheet name="_Essentia (13)" sheetId="39" state="hidden" r:id="rId102"/>
    <sheet name="_Filter (12)" sheetId="37" state="hidden" r:id="rId103"/>
    <sheet name="_Essentia (12)" sheetId="36" state="hidden" r:id="rId104"/>
    <sheet name="_Filter (11)" sheetId="34" state="hidden" r:id="rId105"/>
    <sheet name="_Essentia (11)" sheetId="33" state="hidden" r:id="rId106"/>
    <sheet name="_Filter (10)" sheetId="31" state="hidden" r:id="rId107"/>
    <sheet name="_Essentia (10)" sheetId="30" state="hidden" r:id="rId108"/>
    <sheet name="_Filter (9)" sheetId="28" state="hidden" r:id="rId109"/>
    <sheet name="_Essentia (9)" sheetId="27" state="hidden" r:id="rId110"/>
    <sheet name="_Filter (8)" sheetId="25" state="hidden" r:id="rId111"/>
    <sheet name="_Essentia (8)" sheetId="24" state="hidden" r:id="rId112"/>
    <sheet name="_Filter (7)" sheetId="22" state="hidden" r:id="rId113"/>
    <sheet name="_Essentia (7)" sheetId="21" state="hidden" r:id="rId114"/>
    <sheet name="_Filter (6)" sheetId="19" state="hidden" r:id="rId115"/>
    <sheet name="_Essentia (6)" sheetId="18" state="hidden" r:id="rId116"/>
    <sheet name="_Filter (5)" sheetId="16" state="hidden" r:id="rId117"/>
    <sheet name="_Essentia (5)" sheetId="15" state="hidden" r:id="rId118"/>
    <sheet name="_Filter (4)" sheetId="13" state="hidden" r:id="rId119"/>
    <sheet name="_Essentia (4)" sheetId="12" state="hidden" r:id="rId120"/>
    <sheet name="_Filter (3)" sheetId="10" state="hidden" r:id="rId121"/>
    <sheet name="_Essentia (3)" sheetId="9" state="hidden" r:id="rId122"/>
    <sheet name="_Filter (2)" sheetId="7" state="hidden" r:id="rId123"/>
    <sheet name="_Essentia (2)" sheetId="6" state="hidden" r:id="rId124"/>
    <sheet name="_Essentia" sheetId="3" state="hidden" r:id="rId125"/>
    <sheet name="_Filter" sheetId="4" state="hidden" r:id="rId126"/>
  </sheets>
  <calcPr calcId="145621" refMode="R1C1"/>
</workbook>
</file>

<file path=xl/calcChain.xml><?xml version="1.0" encoding="utf-8"?>
<calcChain xmlns="http://schemas.openxmlformats.org/spreadsheetml/2006/main">
  <c r="C32" i="182" l="1"/>
  <c r="D58" i="182"/>
  <c r="D32" i="182" l="1"/>
  <c r="D80" i="182" l="1"/>
  <c r="C80" i="182"/>
  <c r="D95" i="182" l="1"/>
  <c r="C95" i="182"/>
  <c r="D50" i="182" l="1"/>
  <c r="C50" i="182"/>
  <c r="D99" i="182" l="1"/>
  <c r="C99" i="182"/>
  <c r="D70" i="182"/>
  <c r="C70" i="182"/>
  <c r="D64" i="182"/>
  <c r="C64" i="182"/>
  <c r="D36" i="182"/>
  <c r="C36" i="182"/>
  <c r="D53" i="182"/>
  <c r="C53" i="182"/>
  <c r="D103" i="182" l="1"/>
  <c r="C103" i="182"/>
  <c r="C106" i="182" s="1"/>
  <c r="C25" i="182"/>
  <c r="D106" i="182" l="1"/>
  <c r="D109" i="182" s="1"/>
  <c r="C108" i="182"/>
</calcChain>
</file>

<file path=xl/sharedStrings.xml><?xml version="1.0" encoding="utf-8"?>
<sst xmlns="http://schemas.openxmlformats.org/spreadsheetml/2006/main" count="18462" uniqueCount="328">
  <si>
    <t>SD</t>
  </si>
  <si>
    <t>FD</t>
  </si>
  <si>
    <t>ADDR</t>
  </si>
  <si>
    <t>Год постройки</t>
  </si>
  <si>
    <t>ATTR_65</t>
  </si>
  <si>
    <t>Общая площадь жилых помещений дома, кв.м</t>
  </si>
  <si>
    <t>ATTR_1</t>
  </si>
  <si>
    <t>Количество подъездов</t>
  </si>
  <si>
    <t>ATTR_30</t>
  </si>
  <si>
    <t>Количество этажей</t>
  </si>
  <si>
    <t>ATTR_7</t>
  </si>
  <si>
    <t>Количество квартир</t>
  </si>
  <si>
    <t>ATTR_20</t>
  </si>
  <si>
    <t>Количество проживающих, чел.</t>
  </si>
  <si>
    <t>ATTR_14</t>
  </si>
  <si>
    <t>Количество лифтов</t>
  </si>
  <si>
    <t>ATTR_74</t>
  </si>
  <si>
    <t>Площадь кровли</t>
  </si>
  <si>
    <t>ATTR_19</t>
  </si>
  <si>
    <t>Убираемая площадь (лестн.клетки, коридоры, открытые сходы и площадки), кв.м</t>
  </si>
  <si>
    <t>ATTR_6</t>
  </si>
  <si>
    <t>Площадь дезинфекции и дератизации, кв.м</t>
  </si>
  <si>
    <t>Износ здания %</t>
  </si>
  <si>
    <t>ATTR_50</t>
  </si>
  <si>
    <r>
      <rPr>
        <b/>
        <sz val="9"/>
        <rFont val="Arial Cyr"/>
        <charset val="204"/>
      </rPr>
      <t xml:space="preserve">Планово-нормативный тариф </t>
    </r>
    <r>
      <rPr>
        <sz val="9"/>
        <color theme="1"/>
        <rFont val="Calibri"/>
        <family val="2"/>
        <charset val="204"/>
        <scheme val="minor"/>
      </rPr>
      <t>(</t>
    </r>
    <r>
      <rPr>
        <sz val="9"/>
        <rFont val="Arial Cyr"/>
        <charset val="204"/>
      </rPr>
      <t>ПНТ</t>
    </r>
    <r>
      <rPr>
        <sz val="9"/>
        <color theme="1"/>
        <rFont val="Calibri"/>
        <family val="2"/>
        <charset val="204"/>
        <scheme val="minor"/>
      </rPr>
      <t>), руб./кв.м</t>
    </r>
  </si>
  <si>
    <t>ATTR_417</t>
  </si>
  <si>
    <t>Кол-во месяцев в управлении</t>
  </si>
  <si>
    <t>ATTR_608</t>
  </si>
  <si>
    <r>
      <rPr>
        <b/>
        <sz val="9"/>
        <rFont val="Arial Cyr"/>
        <charset val="204"/>
      </rPr>
      <t>Планируемый годовой доход</t>
    </r>
    <r>
      <rPr>
        <sz val="9"/>
        <rFont val="Arial Cyr"/>
        <charset val="204"/>
      </rPr>
      <t xml:space="preserve"> (ПНР)</t>
    </r>
    <r>
      <rPr>
        <b/>
        <sz val="9"/>
        <rFont val="Arial Cyr"/>
        <charset val="204"/>
      </rPr>
      <t xml:space="preserve"> = "</t>
    </r>
    <r>
      <rPr>
        <sz val="9"/>
        <rFont val="Arial Cyr"/>
        <charset val="204"/>
      </rPr>
      <t>площадь жилых помещений" х "ПНТ" х "12мес.",</t>
    </r>
    <r>
      <rPr>
        <sz val="9"/>
        <color theme="1"/>
        <rFont val="Calibri"/>
        <family val="2"/>
        <charset val="204"/>
        <scheme val="minor"/>
      </rPr>
      <t xml:space="preserve"> руб</t>
    </r>
  </si>
  <si>
    <t>1::1::4095::1</t>
  </si>
  <si>
    <t>Фактически начислено платежей населению, за год, руб.</t>
  </si>
  <si>
    <t>2::3::4095::3</t>
  </si>
  <si>
    <t>Фактически оплачено населением, за год, руб.</t>
  </si>
  <si>
    <t>2::3::4095::6</t>
  </si>
  <si>
    <t>Процент оплаты</t>
  </si>
  <si>
    <t>Материалы на текущ.ремонт и технич.обслуж.жилфонда</t>
  </si>
  <si>
    <t>3::1::4095::3</t>
  </si>
  <si>
    <t>3::1::4095::4</t>
  </si>
  <si>
    <t>Материалы на санитарное содержание жилфонда</t>
  </si>
  <si>
    <t>4::1::4095::3</t>
  </si>
  <si>
    <t>4::1::4095::4</t>
  </si>
  <si>
    <t xml:space="preserve">Зарплата РТР и АДС без начислений </t>
  </si>
  <si>
    <t>в т.ч.                            Рабочие текущего ремонта</t>
  </si>
  <si>
    <t>5::1::4095::3</t>
  </si>
  <si>
    <t>5::1::4095::4</t>
  </si>
  <si>
    <t xml:space="preserve">                                     АДС</t>
  </si>
  <si>
    <t>61::1::4095::3</t>
  </si>
  <si>
    <t>61::1::4095::4</t>
  </si>
  <si>
    <t xml:space="preserve">Зарплата дворников и уборщиц без начислений </t>
  </si>
  <si>
    <t>в т.ч.                             Уборщ.МРП</t>
  </si>
  <si>
    <t>59::1::4095::3</t>
  </si>
  <si>
    <t>59::1::4095::4</t>
  </si>
  <si>
    <t xml:space="preserve">                                      Уборщ.л/кл</t>
  </si>
  <si>
    <t>60::1::4095::3</t>
  </si>
  <si>
    <t>60::1::4095::4</t>
  </si>
  <si>
    <t xml:space="preserve">                                      Дворники</t>
  </si>
  <si>
    <t>58::1::4095::3</t>
  </si>
  <si>
    <t>58::1::4095::4</t>
  </si>
  <si>
    <t>Техническое обслуж.и содержание лифтов (включ.стахован.)</t>
  </si>
  <si>
    <t>в т.ч.   Техническое обслуживание и ремонт лифтов-Подъем</t>
  </si>
  <si>
    <t>49::1::4095::3</t>
  </si>
  <si>
    <t>49::1::4095::4</t>
  </si>
  <si>
    <t xml:space="preserve">            Аварийное обслуживание лифтов-Подъем</t>
  </si>
  <si>
    <t>50::1::4095::3</t>
  </si>
  <si>
    <t>50::1::4095::4</t>
  </si>
  <si>
    <t xml:space="preserve">            Диспетчерское обслуживание лифтов-Подъем</t>
  </si>
  <si>
    <t>51::1::4095::3</t>
  </si>
  <si>
    <t>51::1::4095::4</t>
  </si>
  <si>
    <t xml:space="preserve">            Техническое освидетельствование  лифтов-Русь</t>
  </si>
  <si>
    <t>52::1::4095::3</t>
  </si>
  <si>
    <t>52::1::4095::4</t>
  </si>
  <si>
    <t xml:space="preserve">            Измерение сопротивления петли "фаза-нуль"-Русь</t>
  </si>
  <si>
    <t>53::1::4095::3</t>
  </si>
  <si>
    <t>53::1::4095::4</t>
  </si>
  <si>
    <t xml:space="preserve">            Страхование лифтов</t>
  </si>
  <si>
    <t>54::1::4095::3</t>
  </si>
  <si>
    <t>54::1::4095::4</t>
  </si>
  <si>
    <t>Техническое обслуж.и ремонт внутренних газопроводов</t>
  </si>
  <si>
    <t>8::1::4095::3</t>
  </si>
  <si>
    <t>8::1::4095::4</t>
  </si>
  <si>
    <t>Техническое обслуж. вентканалов и дымоходов</t>
  </si>
  <si>
    <t>в т.ч.       Вентканалы</t>
  </si>
  <si>
    <t>9::1::4095::3</t>
  </si>
  <si>
    <t>9::1::4095::4</t>
  </si>
  <si>
    <t xml:space="preserve">                Дымоходы</t>
  </si>
  <si>
    <t>10::1::4095::3</t>
  </si>
  <si>
    <t>10::1::4095::4</t>
  </si>
  <si>
    <t>Подрядные работы по текущему ремонту</t>
  </si>
  <si>
    <t xml:space="preserve">в т.ч.       Устранение завалов дымоходов и вентканалов </t>
  </si>
  <si>
    <t>11::1::4095::3</t>
  </si>
  <si>
    <t>11::1::4095::4</t>
  </si>
  <si>
    <t xml:space="preserve">                Ремонт отмостки</t>
  </si>
  <si>
    <t xml:space="preserve">                Герметизация швов</t>
  </si>
  <si>
    <t xml:space="preserve">                Ремонт цоколя</t>
  </si>
  <si>
    <t>68::1::4095::3</t>
  </si>
  <si>
    <t>68::1::4095::4</t>
  </si>
  <si>
    <t>Дезинсекционные и дератизационные работы</t>
  </si>
  <si>
    <t>в т.ч.       Дезинсекция</t>
  </si>
  <si>
    <t>12::1::4095::3</t>
  </si>
  <si>
    <t>12::1::4095::4</t>
  </si>
  <si>
    <t xml:space="preserve">                Дератизация</t>
  </si>
  <si>
    <t>13::1::4095::3</t>
  </si>
  <si>
    <t>13::1::4095::4</t>
  </si>
  <si>
    <t>Прочие услуги сторонних организаций по обслуживанию ж/фонда</t>
  </si>
  <si>
    <t>в т.ч.                                     Хим.очищ.вода для заполнения системы</t>
  </si>
  <si>
    <t>14::1::4095::3</t>
  </si>
  <si>
    <t>14::1::4095::4</t>
  </si>
  <si>
    <t xml:space="preserve">                                              Уборка кровель от снега (скалолазы)</t>
  </si>
  <si>
    <t>15::1::4095::3</t>
  </si>
  <si>
    <t>15::1::4095::4</t>
  </si>
  <si>
    <t xml:space="preserve">                                              Ремонт инвентаря и оборудования</t>
  </si>
  <si>
    <t xml:space="preserve">                                              Замеры сопротивления на жилфонде</t>
  </si>
  <si>
    <t>64::1::4095::3</t>
  </si>
  <si>
    <t>64::1::4095::4</t>
  </si>
  <si>
    <t xml:space="preserve">                                              Внеплановые расходы по МКД - прочие</t>
  </si>
  <si>
    <t>70::1::4095::3</t>
  </si>
  <si>
    <t>70::1::4095::4</t>
  </si>
  <si>
    <t>Запирающее устройство</t>
  </si>
  <si>
    <t>67::1::4095::3</t>
  </si>
  <si>
    <t>67::1::4095::4</t>
  </si>
  <si>
    <t>Амортизация производственных фондов</t>
  </si>
  <si>
    <t>16::1::4095::3</t>
  </si>
  <si>
    <t>16::1::4095::4</t>
  </si>
  <si>
    <t>Общехозяйственные расходы - всего, включая з/п АУП и ИТР</t>
  </si>
  <si>
    <t>в т.ч.                    АУП зарплата АУП и ИТР</t>
  </si>
  <si>
    <t>31::1::4095::3</t>
  </si>
  <si>
    <t>31::1::4095::4</t>
  </si>
  <si>
    <t xml:space="preserve">                             АУП зарплата вспомог.персонала</t>
  </si>
  <si>
    <t>32::1::4095::3</t>
  </si>
  <si>
    <t>32::1::4095::4</t>
  </si>
  <si>
    <t xml:space="preserve">                             АУП Коммун.услуги</t>
  </si>
  <si>
    <t>62::1::4095::3</t>
  </si>
  <si>
    <t>62::1::4095::4</t>
  </si>
  <si>
    <t xml:space="preserve">                             АУП ПРОЧИЕ расходы</t>
  </si>
  <si>
    <t>63::1::4095::3</t>
  </si>
  <si>
    <t>63::1::4095::4</t>
  </si>
  <si>
    <t xml:space="preserve">                             АУП внеплановые расходы</t>
  </si>
  <si>
    <t>Транспортные расходы</t>
  </si>
  <si>
    <t>в т.ч.                     Материалы</t>
  </si>
  <si>
    <t>38::1::4095::3</t>
  </si>
  <si>
    <t>38::1::4095::4</t>
  </si>
  <si>
    <t xml:space="preserve">                              ГСМ</t>
  </si>
  <si>
    <t>34::1::4095::3</t>
  </si>
  <si>
    <t>34::1::4095::4</t>
  </si>
  <si>
    <t xml:space="preserve">                              Ремонт</t>
  </si>
  <si>
    <t>35::1::4095::3</t>
  </si>
  <si>
    <t>35::1::4095::4</t>
  </si>
  <si>
    <t xml:space="preserve">                              Госпошлина</t>
  </si>
  <si>
    <t>40::1::4095::3</t>
  </si>
  <si>
    <t>40::1::4095::4</t>
  </si>
  <si>
    <t xml:space="preserve">                              Диагностика</t>
  </si>
  <si>
    <t>41::1::4095::3</t>
  </si>
  <si>
    <t>41::1::4095::4</t>
  </si>
  <si>
    <t xml:space="preserve">                              Шиномонтаж</t>
  </si>
  <si>
    <t>37::1::4095::3</t>
  </si>
  <si>
    <t>37::1::4095::4</t>
  </si>
  <si>
    <t xml:space="preserve">                              Техосмотр</t>
  </si>
  <si>
    <t>39::1::4095::3</t>
  </si>
  <si>
    <t>39::1::4095::4</t>
  </si>
  <si>
    <t xml:space="preserve">                              Мойка а/машин</t>
  </si>
  <si>
    <t>36::1::4095::3</t>
  </si>
  <si>
    <t>36::1::4095::4</t>
  </si>
  <si>
    <t xml:space="preserve">                              Внеплановые расх.по сод.трансп.</t>
  </si>
  <si>
    <t>71::1::4095::3</t>
  </si>
  <si>
    <t>71::1::4095::4</t>
  </si>
  <si>
    <t>Прочие прямые расходы</t>
  </si>
  <si>
    <t>43::1::4095::3</t>
  </si>
  <si>
    <t>43::1::4095::4</t>
  </si>
  <si>
    <t>73::1::4095::3</t>
  </si>
  <si>
    <t>73::1::4095::4</t>
  </si>
  <si>
    <t>44::1::4095::3</t>
  </si>
  <si>
    <t>44::1::4095::4</t>
  </si>
  <si>
    <t>42::1::4095::3</t>
  </si>
  <si>
    <t>42::1::4095::4</t>
  </si>
  <si>
    <t>76::1::4095::3</t>
  </si>
  <si>
    <t>76::1::4095::4</t>
  </si>
  <si>
    <t>74::1::4095::3</t>
  </si>
  <si>
    <t>74::1::4095::4</t>
  </si>
  <si>
    <t>66::1::4095::3</t>
  </si>
  <si>
    <t>66::1::4095::4</t>
  </si>
  <si>
    <t>65::1::4095::3</t>
  </si>
  <si>
    <t>65::1::4095::4</t>
  </si>
  <si>
    <t>75::1::4095::3</t>
  </si>
  <si>
    <t>75::1::4095::4</t>
  </si>
  <si>
    <t>45::1::4095::3</t>
  </si>
  <si>
    <t>45::1::4095::4</t>
  </si>
  <si>
    <t>Услуги МУП "ИРЦ ЖКХ"</t>
  </si>
  <si>
    <t>46::1::4095::3</t>
  </si>
  <si>
    <t>46::1::4095::4</t>
  </si>
  <si>
    <t>Налоги и сборы, включаемые в себестоимость</t>
  </si>
  <si>
    <t>в т.ч.       Налоги с влад а/трансп.</t>
  </si>
  <si>
    <t>47::1::4095::3</t>
  </si>
  <si>
    <t>47::1::4095::4</t>
  </si>
  <si>
    <t xml:space="preserve">                Земельный налог</t>
  </si>
  <si>
    <t>48::1::4095::3</t>
  </si>
  <si>
    <t>48::1::4095::4</t>
  </si>
  <si>
    <t>Рентабельность</t>
  </si>
  <si>
    <t>ВСЕГО РАСХОДОВ</t>
  </si>
  <si>
    <t>Отчисления в фонды (ЕСН 30,2 %)</t>
  </si>
  <si>
    <t>55::256::4095::3</t>
  </si>
  <si>
    <t>55::256::4095::4</t>
  </si>
  <si>
    <t>НДС %</t>
  </si>
  <si>
    <t>56::1026::4095::3</t>
  </si>
  <si>
    <t>56::1026::4095::4</t>
  </si>
  <si>
    <t>ВСЕГО РАСХОДОВ С НАЛОГАМИ</t>
  </si>
  <si>
    <t>Убытки, прибыль по смете на год = "ПНР" - "плановые затраты по смете",руб.</t>
  </si>
  <si>
    <t>Финансовый результат за соответствующий период ="оплачено населением" - "фактические затраты по смете",руб.</t>
  </si>
  <si>
    <t>Финансовый результат за предыдущий год,руб.</t>
  </si>
  <si>
    <t>ATTR_619</t>
  </si>
  <si>
    <t>справочно* сальдо муп ирц на нач.года</t>
  </si>
  <si>
    <t>ATTR_204</t>
  </si>
  <si>
    <t>C:\Users\Игорь\AppData\Local\Temp\tmpA00C.tmp</t>
  </si>
  <si>
    <t>период</t>
  </si>
  <si>
    <t>Адрес:</t>
  </si>
  <si>
    <t>Характеристики дома:</t>
  </si>
  <si>
    <t xml:space="preserve">Статья расходов </t>
  </si>
  <si>
    <t>Фактические затраты с учетом налогов (руб.)</t>
  </si>
  <si>
    <t xml:space="preserve">                              Внеплановые расходы по сод.трансп.</t>
  </si>
  <si>
    <t xml:space="preserve">      в т.ч.   подготовка кадров, обучение</t>
  </si>
  <si>
    <t xml:space="preserve">                  бти</t>
  </si>
  <si>
    <t xml:space="preserve">                  охрана труда (спецодежда)</t>
  </si>
  <si>
    <t xml:space="preserve">                  страхование отв.влад.а/тр.средств (ОСАГО)</t>
  </si>
  <si>
    <t xml:space="preserve">                  лицензия (сертификация)</t>
  </si>
  <si>
    <t xml:space="preserve">                  услуги по подбору персонала</t>
  </si>
  <si>
    <t xml:space="preserve">                  экспертиза по жалобам,консультац.,усл.по закупкам</t>
  </si>
  <si>
    <t xml:space="preserve">                  экологический паспорт</t>
  </si>
  <si>
    <t xml:space="preserve">                  сбор, хранение и утилизация ртутьсодержащих ламп</t>
  </si>
  <si>
    <t>77::1::4095::3</t>
  </si>
  <si>
    <t>77::1::4095::4</t>
  </si>
  <si>
    <t xml:space="preserve">           диагностика русь</t>
  </si>
  <si>
    <t xml:space="preserve">                Ремонт конструктивных элементов зданий</t>
  </si>
  <si>
    <t xml:space="preserve">                Ремонт внутридомовых инженерных коммуникаций</t>
  </si>
  <si>
    <t>78::1::4095::3</t>
  </si>
  <si>
    <t>79::1::4095::3</t>
  </si>
  <si>
    <t>78::1::4095::4</t>
  </si>
  <si>
    <t>79::1::4095::4</t>
  </si>
  <si>
    <t xml:space="preserve">                Прочие подрядные работы по текущ.ремонту(внеплана)</t>
  </si>
  <si>
    <t xml:space="preserve">Ремонт вентиляционных систем </t>
  </si>
  <si>
    <t>Ремонт лифтов(вандальные действия)</t>
  </si>
  <si>
    <t xml:space="preserve"> Реклама</t>
  </si>
  <si>
    <t>Энергетич.обследов.ЖД</t>
  </si>
  <si>
    <t xml:space="preserve">                  энергетич.обследов.ЖД</t>
  </si>
  <si>
    <t xml:space="preserve">                Ремонт вентиляционных систем </t>
  </si>
  <si>
    <t xml:space="preserve">                Ремонт лифтов(вандальные действия)</t>
  </si>
  <si>
    <t>80::1::4095::3</t>
  </si>
  <si>
    <t>80::1::4095::4</t>
  </si>
  <si>
    <t>81::1::4095::3</t>
  </si>
  <si>
    <t>81::1::4095::4</t>
  </si>
  <si>
    <t>82::1::4095::3</t>
  </si>
  <si>
    <t>82::1::4095::4</t>
  </si>
  <si>
    <t>83::1::4095::3</t>
  </si>
  <si>
    <t>83::1::4095::4</t>
  </si>
  <si>
    <t>84::1::4095::3</t>
  </si>
  <si>
    <t>84::1::4095::4</t>
  </si>
  <si>
    <t>85::1::4095::3</t>
  </si>
  <si>
    <t>85::1::4095::4</t>
  </si>
  <si>
    <t>88::1::4095::3</t>
  </si>
  <si>
    <t>88::1::4095::4</t>
  </si>
  <si>
    <t xml:space="preserve">                  прочие прямые внеплановые расходы</t>
  </si>
  <si>
    <t xml:space="preserve">                             Комплексная уборка придомовой тер. и подъездов</t>
  </si>
  <si>
    <t xml:space="preserve">                             Ремонт инвентаря и оборудования</t>
  </si>
  <si>
    <t xml:space="preserve">                             Уборка кровель от снега (скалолазы)</t>
  </si>
  <si>
    <t>86::1::4095::3</t>
  </si>
  <si>
    <t>86::1::4095::4</t>
  </si>
  <si>
    <t>87::1::4095::3</t>
  </si>
  <si>
    <t>87::1::4095::4</t>
  </si>
  <si>
    <t>Количество лифтов в доме</t>
  </si>
  <si>
    <t>тариф ТО 1-е полугодие</t>
  </si>
  <si>
    <t>кол-во м-цев в управлении в 1-ом полугодии</t>
  </si>
  <si>
    <t>тариф ТО 2-е полугодие</t>
  </si>
  <si>
    <t>кол-во м-цев в управлении во 2-ом полугодии</t>
  </si>
  <si>
    <t>ATTR_326</t>
  </si>
  <si>
    <t>ATTR_478</t>
  </si>
  <si>
    <t>ATTR_327</t>
  </si>
  <si>
    <t>ATTR_479</t>
  </si>
  <si>
    <t xml:space="preserve">                Ремонт подъездов</t>
  </si>
  <si>
    <t>89::1::4095::3</t>
  </si>
  <si>
    <t>89::1::4095::4</t>
  </si>
  <si>
    <t>90::1::4095::3</t>
  </si>
  <si>
    <t>90::1::4095::4</t>
  </si>
  <si>
    <t xml:space="preserve">                  проведение СОУТ</t>
  </si>
  <si>
    <t>91::1::4095::3</t>
  </si>
  <si>
    <t>91::1::4095::4</t>
  </si>
  <si>
    <t>ATTR_55</t>
  </si>
  <si>
    <t xml:space="preserve">      Прочие подрядные работы по текущ.ремонту(внеплана)</t>
  </si>
  <si>
    <t xml:space="preserve">                Ремонт кровли</t>
  </si>
  <si>
    <t xml:space="preserve">                Ремонт козырьк.балк.</t>
  </si>
  <si>
    <t xml:space="preserve">                Ремонт балконов</t>
  </si>
  <si>
    <t>92::1::4095::3</t>
  </si>
  <si>
    <t>92::1::4095::4</t>
  </si>
  <si>
    <t>93::1::4095::3</t>
  </si>
  <si>
    <t>94::1::4095::3</t>
  </si>
  <si>
    <t>93::1::4095::4</t>
  </si>
  <si>
    <t>94::1::4095::4</t>
  </si>
  <si>
    <t>Услуги МФЦ</t>
  </si>
  <si>
    <t>Услуги МФЦ работа с должниками</t>
  </si>
  <si>
    <t>ЕИРЦ</t>
  </si>
  <si>
    <t xml:space="preserve">                             Техдиагностика ВКГО</t>
  </si>
  <si>
    <t>в т.ч.                   Хим.очищ.вода для заполнения системы</t>
  </si>
  <si>
    <t xml:space="preserve">                 Налог на экологию</t>
  </si>
  <si>
    <t>95::1::4095::3</t>
  </si>
  <si>
    <t>95::1::4095::4</t>
  </si>
  <si>
    <t>96::1::4095::3</t>
  </si>
  <si>
    <t>96::1::4095::4</t>
  </si>
  <si>
    <t>97::1::4095::3</t>
  </si>
  <si>
    <t>97::1::4095::4</t>
  </si>
  <si>
    <t>РТР ИНЖ</t>
  </si>
  <si>
    <t>98::1::4095::3</t>
  </si>
  <si>
    <t>98::1::4095::4</t>
  </si>
  <si>
    <t xml:space="preserve">                  лизинг</t>
  </si>
  <si>
    <t>лизинг</t>
  </si>
  <si>
    <t>110::1::4095::3</t>
  </si>
  <si>
    <t>110::1::4095::4</t>
  </si>
  <si>
    <t>УК МУП "Водоканал"    Расшифровка затрат по статьям сметы</t>
  </si>
  <si>
    <t>Техническое обслуж. Индивидуальных тепловых пунктов</t>
  </si>
  <si>
    <t>Вывоз ТБО</t>
  </si>
  <si>
    <t>Общая площадь нежилых помещений дома, кв.м</t>
  </si>
  <si>
    <t>Содержание мусоропровода</t>
  </si>
  <si>
    <t>Техническое обслуж. Пожарной сигнализации</t>
  </si>
  <si>
    <t>ул. 43 Армии дом 23</t>
  </si>
  <si>
    <t xml:space="preserve">                             Внеплановые услуги сторонних организ.(COVID-19)</t>
  </si>
  <si>
    <t>печать квитанций</t>
  </si>
  <si>
    <t>Услуги МФЦ, МосОблЕирц</t>
  </si>
  <si>
    <t>Услуги МосОблЕИРЦ"</t>
  </si>
  <si>
    <t>Благоустройство территории</t>
  </si>
  <si>
    <t xml:space="preserve">                Ремонт в подъездах</t>
  </si>
  <si>
    <t>Плановые затраты на  2024г (руб.)</t>
  </si>
  <si>
    <t>Услуги сторонних организаций работа с должниками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</si>
</sst>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</font>
    <font>
      <sz val="9"/>
      <color indexed="8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</font>
    <font>
      <sz val="9"/>
      <color theme="5" tint="-0.249977111117893"/>
      <name val="Calibri"/>
      <family val="2"/>
      <charset val="204"/>
      <scheme val="minor"/>
    </font>
    <font>
      <i/>
      <sz val="8"/>
      <color theme="0" tint="-0.149998474074526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i/>
      <sz val="9"/>
      <color theme="0" tint="-0.14999847407452621"/>
      <name val="Calibri"/>
      <family val="2"/>
      <charset val="204"/>
      <scheme val="minor"/>
    </font>
    <font>
      <b/>
      <sz val="8"/>
      <name val="Arial Cyr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>
      <alignment vertical="center"/>
    </xf>
    <xf numFmtId="0" fontId="11" fillId="0" borderId="0"/>
    <xf numFmtId="0" fontId="11" fillId="0" borderId="0"/>
  </cellStyleXfs>
  <cellXfs count="101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/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5" fillId="0" borderId="1" xfId="0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2" borderId="0" xfId="0" applyFill="1"/>
    <xf numFmtId="0" fontId="4" fillId="0" borderId="3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right" vertical="center"/>
    </xf>
    <xf numFmtId="0" fontId="0" fillId="0" borderId="0" xfId="0" applyBorder="1"/>
    <xf numFmtId="0" fontId="5" fillId="0" borderId="1" xfId="2" applyFont="1" applyBorder="1" applyAlignment="1">
      <alignment vertical="center" wrapText="1"/>
    </xf>
    <xf numFmtId="0" fontId="5" fillId="0" borderId="1" xfId="3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4" fontId="2" fillId="3" borderId="1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4" fontId="17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right" vertical="center"/>
    </xf>
    <xf numFmtId="165" fontId="17" fillId="0" borderId="0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0" fontId="2" fillId="0" borderId="0" xfId="0" applyFont="1"/>
    <xf numFmtId="0" fontId="4" fillId="0" borderId="2" xfId="0" applyFont="1" applyFill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4" fontId="20" fillId="0" borderId="1" xfId="0" applyNumberFormat="1" applyFont="1" applyBorder="1" applyAlignment="1">
      <alignment vertical="center"/>
    </xf>
    <xf numFmtId="0" fontId="1" fillId="0" borderId="0" xfId="0" applyFont="1"/>
    <xf numFmtId="4" fontId="22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23" fillId="4" borderId="1" xfId="0" applyFont="1" applyFill="1" applyBorder="1" applyAlignment="1">
      <alignment horizontal="center" vertical="center"/>
    </xf>
    <xf numFmtId="4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right" vertical="center"/>
    </xf>
    <xf numFmtId="4" fontId="20" fillId="3" borderId="4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center"/>
    </xf>
    <xf numFmtId="1" fontId="1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2" fontId="17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" fontId="19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0" borderId="8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9" xfId="0" applyNumberFormat="1" applyFont="1" applyFill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20" fillId="3" borderId="5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/>
    </xf>
    <xf numFmtId="0" fontId="12" fillId="0" borderId="3" xfId="2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" fontId="6" fillId="5" borderId="2" xfId="0" applyNumberFormat="1" applyFont="1" applyFill="1" applyBorder="1" applyAlignment="1">
      <alignment horizontal="right" vertical="center"/>
    </xf>
    <xf numFmtId="4" fontId="6" fillId="5" borderId="1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0" fontId="5" fillId="4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13 2" xfId="1"/>
    <cellStyle name="Обычный 2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>
        <v>7</v>
      </c>
    </row>
    <row r="2" spans="1:1" x14ac:dyDescent="0.25">
      <c r="A2" t="s">
        <v>211</v>
      </c>
    </row>
    <row r="3" spans="1:1" x14ac:dyDescent="0.25">
      <c r="A3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abSelected="1" zoomScaleNormal="100" workbookViewId="0">
      <selection activeCell="C106" sqref="C106"/>
    </sheetView>
  </sheetViews>
  <sheetFormatPr defaultRowHeight="15" outlineLevelRow="1" x14ac:dyDescent="0.25"/>
  <cols>
    <col min="1" max="1" width="3.5703125" customWidth="1"/>
    <col min="2" max="2" width="53" customWidth="1"/>
    <col min="3" max="4" width="18.5703125" customWidth="1"/>
  </cols>
  <sheetData>
    <row r="1" spans="2:4" ht="8.25" customHeight="1" x14ac:dyDescent="0.25">
      <c r="B1" s="32"/>
    </row>
    <row r="2" spans="2:4" x14ac:dyDescent="0.25">
      <c r="B2" s="31" t="s">
        <v>313</v>
      </c>
      <c r="C2" s="32" t="s">
        <v>212</v>
      </c>
      <c r="D2" s="33"/>
    </row>
    <row r="3" spans="2:4" x14ac:dyDescent="0.25">
      <c r="B3" s="36" t="s">
        <v>213</v>
      </c>
      <c r="C3" s="34">
        <v>45292</v>
      </c>
      <c r="D3" s="35"/>
    </row>
    <row r="4" spans="2:4" x14ac:dyDescent="0.25">
      <c r="B4" s="37" t="s">
        <v>319</v>
      </c>
      <c r="C4" s="34">
        <v>45657</v>
      </c>
      <c r="D4" s="35"/>
    </row>
    <row r="5" spans="2:4" ht="6" customHeight="1" x14ac:dyDescent="0.25">
      <c r="D5" s="33"/>
    </row>
    <row r="6" spans="2:4" ht="5.25" customHeight="1" x14ac:dyDescent="0.25">
      <c r="C6" s="96"/>
      <c r="D6" s="96"/>
    </row>
    <row r="7" spans="2:4" x14ac:dyDescent="0.25">
      <c r="B7" s="97" t="s">
        <v>214</v>
      </c>
      <c r="C7" s="98"/>
      <c r="D7" s="35"/>
    </row>
    <row r="8" spans="2:4" x14ac:dyDescent="0.25">
      <c r="B8" s="62" t="s">
        <v>3</v>
      </c>
      <c r="C8" s="63">
        <v>2010</v>
      </c>
      <c r="D8" s="35"/>
    </row>
    <row r="9" spans="2:4" x14ac:dyDescent="0.25">
      <c r="B9" s="64" t="s">
        <v>5</v>
      </c>
      <c r="C9" s="65">
        <v>25115.759999999998</v>
      </c>
      <c r="D9" s="35"/>
    </row>
    <row r="10" spans="2:4" x14ac:dyDescent="0.25">
      <c r="B10" s="64" t="s">
        <v>316</v>
      </c>
      <c r="C10" s="65">
        <v>1272.2</v>
      </c>
      <c r="D10" s="35"/>
    </row>
    <row r="11" spans="2:4" x14ac:dyDescent="0.25">
      <c r="B11" s="64" t="s">
        <v>7</v>
      </c>
      <c r="C11" s="66">
        <v>9</v>
      </c>
      <c r="D11" s="35"/>
    </row>
    <row r="12" spans="2:4" x14ac:dyDescent="0.25">
      <c r="B12" s="64" t="s">
        <v>9</v>
      </c>
      <c r="C12" s="66">
        <v>18</v>
      </c>
      <c r="D12" s="35"/>
    </row>
    <row r="13" spans="2:4" x14ac:dyDescent="0.25">
      <c r="B13" s="64" t="s">
        <v>11</v>
      </c>
      <c r="C13" s="66">
        <v>539</v>
      </c>
      <c r="D13" s="35"/>
    </row>
    <row r="14" spans="2:4" x14ac:dyDescent="0.25">
      <c r="B14" s="64" t="s">
        <v>13</v>
      </c>
      <c r="C14" s="67">
        <v>463</v>
      </c>
      <c r="D14" s="35"/>
    </row>
    <row r="15" spans="2:4" x14ac:dyDescent="0.25">
      <c r="B15" s="64" t="s">
        <v>266</v>
      </c>
      <c r="C15" s="66">
        <v>18</v>
      </c>
      <c r="D15" s="35"/>
    </row>
    <row r="16" spans="2:4" x14ac:dyDescent="0.25">
      <c r="B16" s="64" t="s">
        <v>17</v>
      </c>
      <c r="C16" s="67"/>
      <c r="D16" s="35"/>
    </row>
    <row r="17" spans="2:4" ht="24" x14ac:dyDescent="0.25">
      <c r="B17" s="68" t="s">
        <v>19</v>
      </c>
      <c r="C17" s="38">
        <v>3500</v>
      </c>
      <c r="D17" s="35"/>
    </row>
    <row r="18" spans="2:4" x14ac:dyDescent="0.25">
      <c r="B18" s="69" t="s">
        <v>21</v>
      </c>
      <c r="C18" s="38"/>
      <c r="D18" s="35"/>
    </row>
    <row r="19" spans="2:4" x14ac:dyDescent="0.25">
      <c r="B19" s="69" t="s">
        <v>22</v>
      </c>
      <c r="C19" s="70"/>
      <c r="D19" s="35"/>
    </row>
    <row r="20" spans="2:4" x14ac:dyDescent="0.25">
      <c r="B20" s="71" t="s">
        <v>24</v>
      </c>
      <c r="C20" s="72">
        <v>48.11</v>
      </c>
      <c r="D20" s="35"/>
    </row>
    <row r="21" spans="2:4" x14ac:dyDescent="0.25">
      <c r="B21" s="73" t="s">
        <v>26</v>
      </c>
      <c r="C21" s="74">
        <v>12</v>
      </c>
      <c r="D21" s="35"/>
    </row>
    <row r="22" spans="2:4" ht="24" x14ac:dyDescent="0.25">
      <c r="B22" s="39" t="s">
        <v>28</v>
      </c>
      <c r="C22" s="40">
        <v>15234297.060000001</v>
      </c>
      <c r="D22" s="41"/>
    </row>
    <row r="23" spans="2:4" x14ac:dyDescent="0.25">
      <c r="B23" s="73" t="s">
        <v>30</v>
      </c>
      <c r="C23" s="75">
        <v>14572857.34</v>
      </c>
      <c r="D23" s="41"/>
    </row>
    <row r="24" spans="2:4" x14ac:dyDescent="0.25">
      <c r="B24" s="73" t="s">
        <v>32</v>
      </c>
      <c r="C24" s="75">
        <v>14760434.199999999</v>
      </c>
      <c r="D24" s="41"/>
    </row>
    <row r="25" spans="2:4" ht="12.75" customHeight="1" x14ac:dyDescent="0.25">
      <c r="B25" s="76" t="s">
        <v>34</v>
      </c>
      <c r="C25" s="77">
        <f>C24/C23%</f>
        <v>101.28716596631419</v>
      </c>
      <c r="D25" s="41"/>
    </row>
    <row r="26" spans="2:4" ht="7.5" customHeight="1" x14ac:dyDescent="0.25">
      <c r="B26" s="39"/>
      <c r="C26" s="42"/>
      <c r="D26" s="41"/>
    </row>
    <row r="27" spans="2:4" ht="36.75" customHeight="1" x14ac:dyDescent="0.25">
      <c r="B27" s="50" t="s">
        <v>215</v>
      </c>
      <c r="C27" s="51" t="s">
        <v>326</v>
      </c>
      <c r="D27" s="52" t="s">
        <v>216</v>
      </c>
    </row>
    <row r="28" spans="2:4" x14ac:dyDescent="0.25">
      <c r="B28" s="8" t="s">
        <v>35</v>
      </c>
      <c r="C28" s="78"/>
      <c r="D28" s="78"/>
    </row>
    <row r="29" spans="2:4" x14ac:dyDescent="0.25">
      <c r="B29" s="8" t="s">
        <v>38</v>
      </c>
      <c r="C29" s="78"/>
      <c r="D29" s="78"/>
    </row>
    <row r="30" spans="2:4" x14ac:dyDescent="0.25">
      <c r="B30" s="9" t="s">
        <v>41</v>
      </c>
      <c r="C30" s="56">
        <v>350000</v>
      </c>
      <c r="D30" s="92">
        <v>355853.4</v>
      </c>
    </row>
    <row r="31" spans="2:4" x14ac:dyDescent="0.25">
      <c r="B31" s="9" t="s">
        <v>48</v>
      </c>
      <c r="C31" s="78"/>
      <c r="D31" s="93"/>
    </row>
    <row r="32" spans="2:4" x14ac:dyDescent="0.25">
      <c r="B32" s="9" t="s">
        <v>58</v>
      </c>
      <c r="C32" s="56">
        <f>174500+1400000</f>
        <v>1574500</v>
      </c>
      <c r="D32" s="92">
        <f>1171500+176400</f>
        <v>1347900</v>
      </c>
    </row>
    <row r="33" spans="2:5" x14ac:dyDescent="0.25">
      <c r="B33" s="12" t="s">
        <v>80</v>
      </c>
      <c r="C33" s="78">
        <v>71000</v>
      </c>
      <c r="D33" s="93">
        <v>71303.520000000004</v>
      </c>
      <c r="E33" s="43"/>
    </row>
    <row r="34" spans="2:5" x14ac:dyDescent="0.25">
      <c r="B34" s="12" t="s">
        <v>314</v>
      </c>
      <c r="C34" s="56">
        <v>650000</v>
      </c>
      <c r="D34" s="92">
        <v>325697.34000000003</v>
      </c>
      <c r="E34" s="43"/>
    </row>
    <row r="35" spans="2:5" x14ac:dyDescent="0.25">
      <c r="B35" s="12" t="s">
        <v>318</v>
      </c>
      <c r="C35" s="56">
        <v>330000</v>
      </c>
      <c r="D35" s="92">
        <v>221150.8</v>
      </c>
      <c r="E35" s="43"/>
    </row>
    <row r="36" spans="2:5" x14ac:dyDescent="0.25">
      <c r="B36" s="14" t="s">
        <v>87</v>
      </c>
      <c r="C36" s="56">
        <f>SUM(C37:C49)</f>
        <v>1325000</v>
      </c>
      <c r="D36" s="92">
        <f>SUM(D37:D49)</f>
        <v>1479887.38</v>
      </c>
    </row>
    <row r="37" spans="2:5" outlineLevel="1" x14ac:dyDescent="0.25">
      <c r="B37" s="13" t="s">
        <v>88</v>
      </c>
      <c r="C37" s="57"/>
      <c r="D37" s="94"/>
    </row>
    <row r="38" spans="2:5" outlineLevel="1" x14ac:dyDescent="0.25">
      <c r="B38" s="13" t="s">
        <v>91</v>
      </c>
      <c r="C38" s="58"/>
      <c r="D38" s="95"/>
    </row>
    <row r="39" spans="2:5" outlineLevel="1" x14ac:dyDescent="0.25">
      <c r="B39" s="13" t="s">
        <v>325</v>
      </c>
      <c r="C39" s="58">
        <v>550000</v>
      </c>
      <c r="D39" s="95">
        <v>394556.2</v>
      </c>
    </row>
    <row r="40" spans="2:5" outlineLevel="1" x14ac:dyDescent="0.25">
      <c r="B40" s="13" t="s">
        <v>92</v>
      </c>
      <c r="C40" s="58">
        <v>75000</v>
      </c>
      <c r="D40" s="95">
        <v>54000</v>
      </c>
    </row>
    <row r="41" spans="2:5" outlineLevel="1" x14ac:dyDescent="0.25">
      <c r="B41" s="13" t="s">
        <v>93</v>
      </c>
      <c r="C41" s="58"/>
      <c r="D41" s="95"/>
    </row>
    <row r="42" spans="2:5" outlineLevel="1" x14ac:dyDescent="0.25">
      <c r="B42" s="13" t="s">
        <v>230</v>
      </c>
      <c r="C42" s="59"/>
      <c r="D42" s="95"/>
    </row>
    <row r="43" spans="2:5" outlineLevel="1" x14ac:dyDescent="0.25">
      <c r="B43" s="13" t="s">
        <v>231</v>
      </c>
      <c r="C43" s="59">
        <v>150000</v>
      </c>
      <c r="D43" s="95"/>
    </row>
    <row r="44" spans="2:5" outlineLevel="1" x14ac:dyDescent="0.25">
      <c r="B44" s="13" t="s">
        <v>242</v>
      </c>
      <c r="C44" s="59"/>
      <c r="D44" s="95"/>
    </row>
    <row r="45" spans="2:5" outlineLevel="1" x14ac:dyDescent="0.25">
      <c r="B45" s="13" t="s">
        <v>243</v>
      </c>
      <c r="C45" s="59">
        <v>150000</v>
      </c>
      <c r="D45" s="95">
        <v>94951.26</v>
      </c>
    </row>
    <row r="46" spans="2:5" outlineLevel="1" x14ac:dyDescent="0.25">
      <c r="B46" s="13" t="s">
        <v>285</v>
      </c>
      <c r="C46" s="59">
        <v>150000</v>
      </c>
      <c r="D46" s="95"/>
    </row>
    <row r="47" spans="2:5" outlineLevel="1" x14ac:dyDescent="0.25">
      <c r="B47" s="13" t="s">
        <v>286</v>
      </c>
      <c r="C47" s="59"/>
      <c r="D47" s="95"/>
    </row>
    <row r="48" spans="2:5" outlineLevel="1" x14ac:dyDescent="0.25">
      <c r="B48" s="13" t="s">
        <v>287</v>
      </c>
      <c r="C48" s="59"/>
      <c r="D48" s="95"/>
    </row>
    <row r="49" spans="1:5" outlineLevel="1" x14ac:dyDescent="0.25">
      <c r="A49" s="15"/>
      <c r="B49" s="13" t="s">
        <v>236</v>
      </c>
      <c r="C49" s="59">
        <v>250000</v>
      </c>
      <c r="D49" s="95">
        <v>936379.92</v>
      </c>
    </row>
    <row r="50" spans="1:5" x14ac:dyDescent="0.25">
      <c r="B50" s="12" t="s">
        <v>96</v>
      </c>
      <c r="C50" s="80">
        <f>SUM(C51:C52)</f>
        <v>25000</v>
      </c>
      <c r="D50" s="93">
        <f>SUM(D51:D52)</f>
        <v>48599.4</v>
      </c>
      <c r="E50" s="43"/>
    </row>
    <row r="51" spans="1:5" outlineLevel="1" x14ac:dyDescent="0.25">
      <c r="B51" s="13" t="s">
        <v>97</v>
      </c>
      <c r="C51" s="59">
        <v>15000</v>
      </c>
      <c r="D51" s="95">
        <v>35090.400000000001</v>
      </c>
      <c r="E51" s="43"/>
    </row>
    <row r="52" spans="1:5" outlineLevel="1" x14ac:dyDescent="0.25">
      <c r="B52" s="13" t="s">
        <v>100</v>
      </c>
      <c r="C52" s="58">
        <v>10000</v>
      </c>
      <c r="D52" s="95">
        <v>13509</v>
      </c>
    </row>
    <row r="53" spans="1:5" x14ac:dyDescent="0.25">
      <c r="B53" s="9" t="s">
        <v>103</v>
      </c>
      <c r="C53" s="81">
        <f>SUM(C54:C61)</f>
        <v>3210000</v>
      </c>
      <c r="D53" s="78">
        <f>SUM(D54:D61)</f>
        <v>2128492.56</v>
      </c>
    </row>
    <row r="54" spans="1:5" outlineLevel="1" x14ac:dyDescent="0.25">
      <c r="B54" s="10" t="s">
        <v>298</v>
      </c>
      <c r="C54" s="58"/>
      <c r="D54" s="58"/>
    </row>
    <row r="55" spans="1:5" outlineLevel="1" x14ac:dyDescent="0.25">
      <c r="B55" s="16" t="s">
        <v>261</v>
      </c>
      <c r="C55" s="82"/>
      <c r="D55" s="58"/>
    </row>
    <row r="56" spans="1:5" outlineLevel="1" x14ac:dyDescent="0.25">
      <c r="B56" s="10" t="s">
        <v>260</v>
      </c>
      <c r="C56" s="58">
        <v>200000</v>
      </c>
      <c r="D56" s="95"/>
    </row>
    <row r="57" spans="1:5" outlineLevel="1" x14ac:dyDescent="0.25">
      <c r="B57" s="91" t="s">
        <v>317</v>
      </c>
      <c r="C57" s="58">
        <v>510000</v>
      </c>
      <c r="D57" s="95">
        <v>310015.62</v>
      </c>
    </row>
    <row r="58" spans="1:5" outlineLevel="1" x14ac:dyDescent="0.25">
      <c r="B58" s="10" t="s">
        <v>259</v>
      </c>
      <c r="C58" s="58">
        <v>2500000</v>
      </c>
      <c r="D58" s="95">
        <f>928840.62+889636.32</f>
        <v>1818476.94</v>
      </c>
    </row>
    <row r="59" spans="1:5" outlineLevel="1" x14ac:dyDescent="0.25">
      <c r="B59" s="91" t="s">
        <v>324</v>
      </c>
      <c r="C59" s="58"/>
      <c r="D59" s="95"/>
    </row>
    <row r="60" spans="1:5" outlineLevel="1" x14ac:dyDescent="0.25">
      <c r="B60" s="91" t="s">
        <v>315</v>
      </c>
      <c r="C60" s="58"/>
      <c r="D60" s="95"/>
    </row>
    <row r="61" spans="1:5" outlineLevel="1" x14ac:dyDescent="0.25">
      <c r="A61" s="15"/>
      <c r="B61" s="10" t="s">
        <v>320</v>
      </c>
      <c r="C61" s="58"/>
      <c r="D61" s="95"/>
    </row>
    <row r="62" spans="1:5" x14ac:dyDescent="0.25">
      <c r="B62" s="8" t="s">
        <v>117</v>
      </c>
      <c r="C62" s="78"/>
      <c r="D62" s="78"/>
    </row>
    <row r="63" spans="1:5" x14ac:dyDescent="0.25">
      <c r="B63" s="8" t="s">
        <v>120</v>
      </c>
      <c r="C63" s="78"/>
      <c r="D63" s="78"/>
    </row>
    <row r="64" spans="1:5" x14ac:dyDescent="0.25">
      <c r="B64" s="17" t="s">
        <v>123</v>
      </c>
      <c r="C64" s="56">
        <f>SUM(C65:C69)</f>
        <v>750000</v>
      </c>
      <c r="D64" s="56">
        <f>SUM(D65:D69)</f>
        <v>600000</v>
      </c>
    </row>
    <row r="65" spans="1:4" outlineLevel="1" x14ac:dyDescent="0.25">
      <c r="B65" s="11" t="s">
        <v>124</v>
      </c>
      <c r="C65" s="83">
        <v>750000</v>
      </c>
      <c r="D65" s="83">
        <v>600000</v>
      </c>
    </row>
    <row r="66" spans="1:4" outlineLevel="1" x14ac:dyDescent="0.25">
      <c r="B66" s="11" t="s">
        <v>127</v>
      </c>
      <c r="C66" s="83"/>
      <c r="D66" s="83"/>
    </row>
    <row r="67" spans="1:4" outlineLevel="1" x14ac:dyDescent="0.25">
      <c r="B67" s="11" t="s">
        <v>130</v>
      </c>
      <c r="C67" s="58"/>
      <c r="D67" s="58"/>
    </row>
    <row r="68" spans="1:4" outlineLevel="1" x14ac:dyDescent="0.25">
      <c r="B68" s="11" t="s">
        <v>133</v>
      </c>
      <c r="C68" s="58"/>
      <c r="D68" s="58"/>
    </row>
    <row r="69" spans="1:4" outlineLevel="1" x14ac:dyDescent="0.25">
      <c r="A69" s="15"/>
      <c r="B69" s="11" t="s">
        <v>136</v>
      </c>
      <c r="C69" s="58"/>
      <c r="D69" s="58"/>
    </row>
    <row r="70" spans="1:4" x14ac:dyDescent="0.25">
      <c r="B70" s="9" t="s">
        <v>137</v>
      </c>
      <c r="C70" s="78">
        <f>SUM(C71:C79)</f>
        <v>0</v>
      </c>
      <c r="D70" s="78">
        <f>SUM(D71:D79)</f>
        <v>0</v>
      </c>
    </row>
    <row r="71" spans="1:4" outlineLevel="1" x14ac:dyDescent="0.25">
      <c r="B71" s="18" t="s">
        <v>138</v>
      </c>
      <c r="C71" s="57"/>
      <c r="D71" s="57"/>
    </row>
    <row r="72" spans="1:4" outlineLevel="1" x14ac:dyDescent="0.25">
      <c r="B72" s="18" t="s">
        <v>141</v>
      </c>
      <c r="C72" s="57"/>
      <c r="D72" s="57"/>
    </row>
    <row r="73" spans="1:4" outlineLevel="1" x14ac:dyDescent="0.25">
      <c r="B73" s="19" t="s">
        <v>144</v>
      </c>
      <c r="C73" s="57"/>
      <c r="D73" s="57"/>
    </row>
    <row r="74" spans="1:4" outlineLevel="1" x14ac:dyDescent="0.25">
      <c r="B74" s="19" t="s">
        <v>147</v>
      </c>
      <c r="C74" s="57"/>
      <c r="D74" s="57"/>
    </row>
    <row r="75" spans="1:4" outlineLevel="1" x14ac:dyDescent="0.25">
      <c r="B75" s="18" t="s">
        <v>150</v>
      </c>
      <c r="C75" s="57"/>
      <c r="D75" s="57"/>
    </row>
    <row r="76" spans="1:4" outlineLevel="1" x14ac:dyDescent="0.25">
      <c r="B76" s="18" t="s">
        <v>153</v>
      </c>
      <c r="C76" s="57"/>
      <c r="D76" s="57"/>
    </row>
    <row r="77" spans="1:4" outlineLevel="1" x14ac:dyDescent="0.25">
      <c r="B77" s="18" t="s">
        <v>156</v>
      </c>
      <c r="C77" s="57"/>
      <c r="D77" s="57"/>
    </row>
    <row r="78" spans="1:4" outlineLevel="1" x14ac:dyDescent="0.25">
      <c r="B78" s="18" t="s">
        <v>159</v>
      </c>
      <c r="C78" s="57"/>
      <c r="D78" s="57"/>
    </row>
    <row r="79" spans="1:4" outlineLevel="1" x14ac:dyDescent="0.25">
      <c r="A79" s="15"/>
      <c r="B79" s="18" t="s">
        <v>217</v>
      </c>
      <c r="C79" s="57"/>
      <c r="D79" s="57"/>
    </row>
    <row r="80" spans="1:4" x14ac:dyDescent="0.25">
      <c r="B80" s="17" t="s">
        <v>165</v>
      </c>
      <c r="C80" s="56">
        <f>SUM(C81:C94)</f>
        <v>130000</v>
      </c>
      <c r="D80" s="56">
        <f>SUM(D81:D94)</f>
        <v>129200</v>
      </c>
    </row>
    <row r="81" spans="1:4" outlineLevel="1" x14ac:dyDescent="0.25">
      <c r="B81" s="44" t="s">
        <v>218</v>
      </c>
      <c r="C81" s="57"/>
      <c r="D81" s="57"/>
    </row>
    <row r="82" spans="1:4" outlineLevel="1" x14ac:dyDescent="0.25">
      <c r="B82" s="44" t="s">
        <v>219</v>
      </c>
      <c r="C82" s="57"/>
      <c r="D82" s="57"/>
    </row>
    <row r="83" spans="1:4" outlineLevel="1" x14ac:dyDescent="0.25">
      <c r="B83" s="44" t="s">
        <v>220</v>
      </c>
      <c r="C83" s="57"/>
      <c r="D83" s="57"/>
    </row>
    <row r="84" spans="1:4" outlineLevel="1" x14ac:dyDescent="0.25">
      <c r="B84" s="44" t="s">
        <v>221</v>
      </c>
      <c r="C84" s="57"/>
      <c r="D84" s="57"/>
    </row>
    <row r="85" spans="1:4" outlineLevel="1" x14ac:dyDescent="0.25">
      <c r="B85" s="20" t="s">
        <v>309</v>
      </c>
      <c r="C85" s="57"/>
      <c r="D85" s="57"/>
    </row>
    <row r="86" spans="1:4" outlineLevel="1" x14ac:dyDescent="0.25">
      <c r="B86" s="11" t="s">
        <v>222</v>
      </c>
      <c r="C86" s="58"/>
      <c r="D86" s="58"/>
    </row>
    <row r="87" spans="1:4" outlineLevel="1" x14ac:dyDescent="0.25">
      <c r="B87" s="20" t="s">
        <v>223</v>
      </c>
      <c r="C87" s="57"/>
      <c r="D87" s="57"/>
    </row>
    <row r="88" spans="1:4" outlineLevel="1" x14ac:dyDescent="0.25">
      <c r="B88" s="21" t="s">
        <v>224</v>
      </c>
      <c r="C88" s="58"/>
      <c r="D88" s="58"/>
    </row>
    <row r="89" spans="1:4" outlineLevel="1" x14ac:dyDescent="0.25">
      <c r="B89" s="21" t="s">
        <v>225</v>
      </c>
      <c r="C89" s="58"/>
      <c r="D89" s="58"/>
    </row>
    <row r="90" spans="1:4" outlineLevel="1" x14ac:dyDescent="0.25">
      <c r="B90" s="21" t="s">
        <v>226</v>
      </c>
      <c r="C90" s="58"/>
      <c r="D90" s="58"/>
    </row>
    <row r="91" spans="1:4" outlineLevel="1" x14ac:dyDescent="0.25">
      <c r="B91" s="60" t="s">
        <v>321</v>
      </c>
      <c r="C91" s="58"/>
      <c r="D91" s="58"/>
    </row>
    <row r="92" spans="1:4" outlineLevel="1" x14ac:dyDescent="0.25">
      <c r="B92" s="21" t="s">
        <v>241</v>
      </c>
      <c r="C92" s="58"/>
      <c r="D92" s="58"/>
    </row>
    <row r="93" spans="1:4" outlineLevel="1" x14ac:dyDescent="0.25">
      <c r="B93" s="21" t="s">
        <v>280</v>
      </c>
      <c r="C93" s="58"/>
      <c r="D93" s="58"/>
    </row>
    <row r="94" spans="1:4" outlineLevel="1" x14ac:dyDescent="0.25">
      <c r="A94" s="15"/>
      <c r="B94" s="21" t="s">
        <v>258</v>
      </c>
      <c r="C94" s="58">
        <v>130000</v>
      </c>
      <c r="D94" s="58">
        <v>129200</v>
      </c>
    </row>
    <row r="95" spans="1:4" x14ac:dyDescent="0.25">
      <c r="B95" s="22" t="s">
        <v>322</v>
      </c>
      <c r="C95" s="89">
        <f>SUM(C96:C98)</f>
        <v>550000</v>
      </c>
      <c r="D95" s="89">
        <f>SUM(D96:D98)</f>
        <v>758705.14</v>
      </c>
    </row>
    <row r="96" spans="1:4" outlineLevel="1" x14ac:dyDescent="0.25">
      <c r="B96" s="11" t="s">
        <v>323</v>
      </c>
      <c r="C96" s="58">
        <v>280000</v>
      </c>
      <c r="D96" s="95">
        <v>450283.14</v>
      </c>
    </row>
    <row r="97" spans="2:5" outlineLevel="1" x14ac:dyDescent="0.25">
      <c r="B97" s="11" t="s">
        <v>294</v>
      </c>
      <c r="C97" s="58">
        <v>120000</v>
      </c>
      <c r="D97" s="95">
        <v>153187.53</v>
      </c>
    </row>
    <row r="98" spans="2:5" outlineLevel="1" x14ac:dyDescent="0.25">
      <c r="B98" s="11" t="s">
        <v>327</v>
      </c>
      <c r="C98" s="58">
        <v>150000</v>
      </c>
      <c r="D98" s="95">
        <v>155234.47</v>
      </c>
    </row>
    <row r="99" spans="2:5" x14ac:dyDescent="0.25">
      <c r="B99" s="8" t="s">
        <v>189</v>
      </c>
      <c r="C99" s="78">
        <f>SUM(C100:C101)</f>
        <v>0</v>
      </c>
      <c r="D99" s="93">
        <f>SUM(D100:D101)</f>
        <v>0</v>
      </c>
    </row>
    <row r="100" spans="2:5" outlineLevel="1" x14ac:dyDescent="0.25">
      <c r="B100" s="13" t="s">
        <v>190</v>
      </c>
      <c r="C100" s="58"/>
      <c r="D100" s="58"/>
    </row>
    <row r="101" spans="2:5" outlineLevel="1" x14ac:dyDescent="0.25">
      <c r="B101" s="13" t="s">
        <v>299</v>
      </c>
      <c r="C101" s="58"/>
      <c r="D101" s="58"/>
    </row>
    <row r="102" spans="2:5" ht="12" customHeight="1" x14ac:dyDescent="0.25">
      <c r="B102" s="8" t="s">
        <v>196</v>
      </c>
      <c r="C102" s="78"/>
      <c r="D102" s="79"/>
    </row>
    <row r="103" spans="2:5" ht="12" customHeight="1" thickBot="1" x14ac:dyDescent="0.3">
      <c r="B103" s="53" t="s">
        <v>197</v>
      </c>
      <c r="C103" s="55">
        <f>C28+C29+C30+C31+C32+C33+C36+C50+C53+C62+C63+C64+C70+C80+C95+C99+C102+C34+C35</f>
        <v>8965500</v>
      </c>
      <c r="D103" s="55">
        <f>D28+D29+D30+D31+D32+D33+D36+D50+D53+D62+D63+D64+D70+D80+D95+D99+D102+D34+D35</f>
        <v>7466789.5399999991</v>
      </c>
    </row>
    <row r="104" spans="2:5" ht="15.75" thickTop="1" x14ac:dyDescent="0.25">
      <c r="B104" s="24" t="s">
        <v>198</v>
      </c>
      <c r="C104" s="84">
        <v>227000</v>
      </c>
      <c r="D104" s="84">
        <v>181200</v>
      </c>
    </row>
    <row r="105" spans="2:5" x14ac:dyDescent="0.25">
      <c r="B105" s="10" t="s">
        <v>201</v>
      </c>
      <c r="C105" s="85">
        <v>1790000</v>
      </c>
      <c r="D105" s="85">
        <v>392720</v>
      </c>
    </row>
    <row r="106" spans="2:5" ht="12" customHeight="1" thickBot="1" x14ac:dyDescent="0.3">
      <c r="B106" s="54" t="s">
        <v>204</v>
      </c>
      <c r="C106" s="86">
        <f>C103+C104+C105</f>
        <v>10982500</v>
      </c>
      <c r="D106" s="86">
        <f>D103+D104+D105</f>
        <v>8040709.5399999991</v>
      </c>
    </row>
    <row r="107" spans="2:5" ht="9" customHeight="1" thickTop="1" x14ac:dyDescent="0.25">
      <c r="B107" s="87"/>
      <c r="C107" s="88"/>
      <c r="D107" s="88"/>
    </row>
    <row r="108" spans="2:5" ht="24" x14ac:dyDescent="0.25">
      <c r="B108" s="27" t="s">
        <v>205</v>
      </c>
      <c r="C108" s="45">
        <f>C22-C106</f>
        <v>4251797.0600000005</v>
      </c>
      <c r="D108" s="45"/>
    </row>
    <row r="109" spans="2:5" ht="34.5" customHeight="1" x14ac:dyDescent="0.25">
      <c r="B109" s="28" t="s">
        <v>206</v>
      </c>
      <c r="C109" s="45"/>
      <c r="D109" s="45">
        <f>C24-D106</f>
        <v>6719724.6600000001</v>
      </c>
    </row>
    <row r="110" spans="2:5" x14ac:dyDescent="0.25">
      <c r="B110" s="8" t="s">
        <v>207</v>
      </c>
      <c r="C110" s="45"/>
      <c r="D110" s="46">
        <v>-7423158.4900000002</v>
      </c>
      <c r="E110" s="47"/>
    </row>
    <row r="111" spans="2:5" ht="12.75" hidden="1" customHeight="1" x14ac:dyDescent="0.25">
      <c r="B111" s="29" t="s">
        <v>209</v>
      </c>
      <c r="D111" s="48">
        <v>-46779.82</v>
      </c>
    </row>
    <row r="112" spans="2:5" x14ac:dyDescent="0.25">
      <c r="B112" s="29"/>
      <c r="D112" s="48"/>
    </row>
    <row r="113" spans="2:3" x14ac:dyDescent="0.25">
      <c r="B113" s="30"/>
      <c r="C113" s="49"/>
    </row>
  </sheetData>
  <mergeCells count="2">
    <mergeCell ref="C6:D6"/>
    <mergeCell ref="B7:C7"/>
  </mergeCells>
  <pageMargins left="0.51181102362204722" right="0.11811023622047245" top="0.47244094488188981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topLeftCell="A46" workbookViewId="0">
      <selection activeCell="D56" sqref="D56"/>
    </sheetView>
  </sheetViews>
  <sheetFormatPr defaultRowHeight="15" x14ac:dyDescent="0.25"/>
  <cols>
    <col min="1" max="1" width="8" customWidth="1"/>
    <col min="2" max="2" width="67.140625" customWidth="1"/>
    <col min="3" max="3" width="15.42578125" customWidth="1"/>
  </cols>
  <sheetData>
    <row r="3" spans="2:3" x14ac:dyDescent="0.25">
      <c r="C3" t="s">
        <v>0</v>
      </c>
    </row>
    <row r="4" spans="2:3" x14ac:dyDescent="0.25">
      <c r="B4" t="s">
        <v>2</v>
      </c>
      <c r="C4" t="s">
        <v>1</v>
      </c>
    </row>
    <row r="8" spans="2:3" x14ac:dyDescent="0.25">
      <c r="B8" s="1" t="s">
        <v>3</v>
      </c>
      <c r="C8" t="s">
        <v>4</v>
      </c>
    </row>
    <row r="9" spans="2:3" x14ac:dyDescent="0.25">
      <c r="B9" s="2" t="s">
        <v>5</v>
      </c>
      <c r="C9" t="s">
        <v>6</v>
      </c>
    </row>
    <row r="10" spans="2:3" x14ac:dyDescent="0.25">
      <c r="B10" s="2" t="s">
        <v>7</v>
      </c>
      <c r="C10" t="s">
        <v>8</v>
      </c>
    </row>
    <row r="11" spans="2:3" x14ac:dyDescent="0.25">
      <c r="B11" s="2" t="s">
        <v>9</v>
      </c>
      <c r="C11" t="s">
        <v>10</v>
      </c>
    </row>
    <row r="12" spans="2:3" x14ac:dyDescent="0.25">
      <c r="B12" s="2" t="s">
        <v>11</v>
      </c>
      <c r="C12" t="s">
        <v>12</v>
      </c>
    </row>
    <row r="13" spans="2:3" x14ac:dyDescent="0.25">
      <c r="B13" s="2" t="s">
        <v>13</v>
      </c>
      <c r="C13" t="s">
        <v>14</v>
      </c>
    </row>
    <row r="14" spans="2:3" x14ac:dyDescent="0.25">
      <c r="B14" s="2" t="s">
        <v>15</v>
      </c>
      <c r="C14" t="s">
        <v>16</v>
      </c>
    </row>
    <row r="15" spans="2:3" x14ac:dyDescent="0.25">
      <c r="B15" s="2" t="s">
        <v>17</v>
      </c>
      <c r="C15" t="s">
        <v>18</v>
      </c>
    </row>
    <row r="16" spans="2:3" x14ac:dyDescent="0.25">
      <c r="B16" s="2" t="s">
        <v>19</v>
      </c>
      <c r="C16" t="s">
        <v>20</v>
      </c>
    </row>
    <row r="17" spans="1:4" x14ac:dyDescent="0.25">
      <c r="B17" s="3" t="s">
        <v>21</v>
      </c>
      <c r="C17" t="s">
        <v>283</v>
      </c>
    </row>
    <row r="18" spans="1:4" x14ac:dyDescent="0.25">
      <c r="B18" s="3" t="s">
        <v>22</v>
      </c>
      <c r="C18" t="s">
        <v>23</v>
      </c>
    </row>
    <row r="19" spans="1:4" x14ac:dyDescent="0.25">
      <c r="B19" s="4" t="s">
        <v>24</v>
      </c>
      <c r="C19" t="s">
        <v>25</v>
      </c>
    </row>
    <row r="20" spans="1:4" x14ac:dyDescent="0.25">
      <c r="B20" s="5" t="s">
        <v>26</v>
      </c>
      <c r="C20" t="s">
        <v>27</v>
      </c>
    </row>
    <row r="21" spans="1:4" x14ac:dyDescent="0.25">
      <c r="B21" s="6" t="s">
        <v>28</v>
      </c>
      <c r="C21" t="s">
        <v>29</v>
      </c>
    </row>
    <row r="22" spans="1:4" x14ac:dyDescent="0.25">
      <c r="A22" s="99" t="s">
        <v>267</v>
      </c>
      <c r="B22" s="100"/>
      <c r="C22" s="61" t="s">
        <v>271</v>
      </c>
    </row>
    <row r="23" spans="1:4" x14ac:dyDescent="0.25">
      <c r="A23" s="99" t="s">
        <v>268</v>
      </c>
      <c r="B23" s="100"/>
      <c r="C23" s="61" t="s">
        <v>272</v>
      </c>
    </row>
    <row r="24" spans="1:4" x14ac:dyDescent="0.25">
      <c r="A24" s="99" t="s">
        <v>269</v>
      </c>
      <c r="B24" s="100"/>
      <c r="C24" s="61" t="s">
        <v>273</v>
      </c>
    </row>
    <row r="25" spans="1:4" x14ac:dyDescent="0.25">
      <c r="A25" s="99" t="s">
        <v>270</v>
      </c>
      <c r="B25" s="100"/>
      <c r="C25" s="61" t="s">
        <v>274</v>
      </c>
    </row>
    <row r="26" spans="1:4" x14ac:dyDescent="0.25">
      <c r="B26" s="5" t="s">
        <v>30</v>
      </c>
      <c r="C26" t="s">
        <v>31</v>
      </c>
    </row>
    <row r="27" spans="1:4" x14ac:dyDescent="0.25">
      <c r="B27" s="5" t="s">
        <v>32</v>
      </c>
      <c r="C27" t="s">
        <v>33</v>
      </c>
    </row>
    <row r="28" spans="1:4" x14ac:dyDescent="0.25">
      <c r="B28" s="7" t="s">
        <v>34</v>
      </c>
    </row>
    <row r="31" spans="1:4" x14ac:dyDescent="0.25">
      <c r="B31" s="8" t="s">
        <v>35</v>
      </c>
      <c r="C31" t="s">
        <v>36</v>
      </c>
      <c r="D31" t="s">
        <v>37</v>
      </c>
    </row>
    <row r="32" spans="1:4" x14ac:dyDescent="0.25">
      <c r="B32" s="8" t="s">
        <v>38</v>
      </c>
      <c r="C32" t="s">
        <v>39</v>
      </c>
      <c r="D32" t="s">
        <v>40</v>
      </c>
    </row>
    <row r="33" spans="2:4" x14ac:dyDescent="0.25">
      <c r="B33" s="9" t="s">
        <v>41</v>
      </c>
    </row>
    <row r="34" spans="2:4" x14ac:dyDescent="0.25">
      <c r="B34" s="10" t="s">
        <v>42</v>
      </c>
      <c r="C34" t="s">
        <v>43</v>
      </c>
      <c r="D34" t="s">
        <v>44</v>
      </c>
    </row>
    <row r="35" spans="2:4" x14ac:dyDescent="0.25">
      <c r="B35" s="10" t="s">
        <v>306</v>
      </c>
      <c r="C35" t="s">
        <v>307</v>
      </c>
      <c r="D35" t="s">
        <v>308</v>
      </c>
    </row>
    <row r="36" spans="2:4" x14ac:dyDescent="0.25">
      <c r="B36" s="10" t="s">
        <v>45</v>
      </c>
      <c r="C36" t="s">
        <v>46</v>
      </c>
      <c r="D36" t="s">
        <v>47</v>
      </c>
    </row>
    <row r="37" spans="2:4" x14ac:dyDescent="0.25">
      <c r="B37" s="9" t="s">
        <v>48</v>
      </c>
    </row>
    <row r="38" spans="2:4" x14ac:dyDescent="0.25">
      <c r="B38" s="10" t="s">
        <v>49</v>
      </c>
      <c r="C38" t="s">
        <v>50</v>
      </c>
      <c r="D38" t="s">
        <v>51</v>
      </c>
    </row>
    <row r="39" spans="2:4" x14ac:dyDescent="0.25">
      <c r="B39" s="10" t="s">
        <v>52</v>
      </c>
      <c r="C39" t="s">
        <v>53</v>
      </c>
      <c r="D39" t="s">
        <v>54</v>
      </c>
    </row>
    <row r="40" spans="2:4" x14ac:dyDescent="0.25">
      <c r="B40" s="10" t="s">
        <v>55</v>
      </c>
      <c r="C40" t="s">
        <v>56</v>
      </c>
      <c r="D40" t="s">
        <v>57</v>
      </c>
    </row>
    <row r="41" spans="2:4" x14ac:dyDescent="0.25">
      <c r="B41" s="9" t="s">
        <v>58</v>
      </c>
    </row>
    <row r="42" spans="2:4" x14ac:dyDescent="0.25">
      <c r="B42" s="10" t="s">
        <v>59</v>
      </c>
      <c r="C42" t="s">
        <v>60</v>
      </c>
      <c r="D42" t="s">
        <v>61</v>
      </c>
    </row>
    <row r="43" spans="2:4" x14ac:dyDescent="0.25">
      <c r="B43" s="10" t="s">
        <v>62</v>
      </c>
      <c r="C43" t="s">
        <v>63</v>
      </c>
      <c r="D43" t="s">
        <v>64</v>
      </c>
    </row>
    <row r="44" spans="2:4" x14ac:dyDescent="0.25">
      <c r="B44" s="10" t="s">
        <v>65</v>
      </c>
      <c r="C44" t="s">
        <v>66</v>
      </c>
      <c r="D44" t="s">
        <v>67</v>
      </c>
    </row>
    <row r="45" spans="2:4" x14ac:dyDescent="0.25">
      <c r="B45" s="11" t="s">
        <v>68</v>
      </c>
      <c r="C45" t="s">
        <v>69</v>
      </c>
      <c r="D45" t="s">
        <v>70</v>
      </c>
    </row>
    <row r="46" spans="2:4" x14ac:dyDescent="0.25">
      <c r="B46" s="11" t="s">
        <v>71</v>
      </c>
      <c r="C46" t="s">
        <v>72</v>
      </c>
      <c r="D46" t="s">
        <v>73</v>
      </c>
    </row>
    <row r="47" spans="2:4" x14ac:dyDescent="0.25">
      <c r="B47" s="11" t="s">
        <v>229</v>
      </c>
      <c r="C47" t="s">
        <v>227</v>
      </c>
      <c r="D47" t="s">
        <v>228</v>
      </c>
    </row>
    <row r="48" spans="2:4" x14ac:dyDescent="0.25">
      <c r="B48" s="11" t="s">
        <v>74</v>
      </c>
      <c r="C48" t="s">
        <v>75</v>
      </c>
      <c r="D48" t="s">
        <v>76</v>
      </c>
    </row>
    <row r="49" spans="2:4" x14ac:dyDescent="0.25">
      <c r="B49" s="8" t="s">
        <v>77</v>
      </c>
      <c r="C49" t="s">
        <v>78</v>
      </c>
      <c r="D49" t="s">
        <v>79</v>
      </c>
    </row>
    <row r="50" spans="2:4" x14ac:dyDescent="0.25">
      <c r="B50" s="12" t="s">
        <v>80</v>
      </c>
    </row>
    <row r="51" spans="2:4" x14ac:dyDescent="0.25">
      <c r="B51" s="13" t="s">
        <v>81</v>
      </c>
      <c r="C51" t="s">
        <v>82</v>
      </c>
      <c r="D51" t="s">
        <v>83</v>
      </c>
    </row>
    <row r="52" spans="2:4" x14ac:dyDescent="0.25">
      <c r="B52" s="13" t="s">
        <v>84</v>
      </c>
      <c r="C52" t="s">
        <v>85</v>
      </c>
      <c r="D52" t="s">
        <v>86</v>
      </c>
    </row>
    <row r="53" spans="2:4" x14ac:dyDescent="0.25">
      <c r="B53" s="14" t="s">
        <v>87</v>
      </c>
    </row>
    <row r="54" spans="2:4" x14ac:dyDescent="0.25">
      <c r="B54" s="13" t="s">
        <v>88</v>
      </c>
      <c r="C54" t="s">
        <v>89</v>
      </c>
      <c r="D54" t="s">
        <v>90</v>
      </c>
    </row>
    <row r="55" spans="2:4" x14ac:dyDescent="0.25">
      <c r="B55" s="13" t="s">
        <v>91</v>
      </c>
      <c r="C55" t="s">
        <v>311</v>
      </c>
      <c r="D55" t="s">
        <v>312</v>
      </c>
    </row>
    <row r="56" spans="2:4" x14ac:dyDescent="0.25">
      <c r="B56" s="13" t="s">
        <v>275</v>
      </c>
      <c r="C56" t="s">
        <v>278</v>
      </c>
      <c r="D56" t="s">
        <v>279</v>
      </c>
    </row>
    <row r="57" spans="2:4" x14ac:dyDescent="0.25">
      <c r="B57" s="13" t="s">
        <v>92</v>
      </c>
      <c r="C57" t="s">
        <v>276</v>
      </c>
      <c r="D57" t="s">
        <v>277</v>
      </c>
    </row>
    <row r="58" spans="2:4" x14ac:dyDescent="0.25">
      <c r="B58" s="13" t="s">
        <v>93</v>
      </c>
    </row>
    <row r="59" spans="2:4" x14ac:dyDescent="0.25">
      <c r="B59" s="13" t="s">
        <v>230</v>
      </c>
      <c r="C59" t="s">
        <v>232</v>
      </c>
      <c r="D59" t="s">
        <v>234</v>
      </c>
    </row>
    <row r="60" spans="2:4" x14ac:dyDescent="0.25">
      <c r="B60" s="13" t="s">
        <v>231</v>
      </c>
      <c r="C60" t="s">
        <v>233</v>
      </c>
      <c r="D60" t="s">
        <v>235</v>
      </c>
    </row>
    <row r="61" spans="2:4" x14ac:dyDescent="0.25">
      <c r="B61" s="13" t="s">
        <v>237</v>
      </c>
      <c r="C61" t="s">
        <v>244</v>
      </c>
      <c r="D61" t="s">
        <v>245</v>
      </c>
    </row>
    <row r="62" spans="2:4" x14ac:dyDescent="0.25">
      <c r="B62" s="13" t="s">
        <v>238</v>
      </c>
      <c r="C62" t="s">
        <v>246</v>
      </c>
      <c r="D62" t="s">
        <v>247</v>
      </c>
    </row>
    <row r="63" spans="2:4" x14ac:dyDescent="0.25">
      <c r="B63" s="13" t="s">
        <v>285</v>
      </c>
      <c r="C63" t="s">
        <v>288</v>
      </c>
      <c r="D63" t="s">
        <v>289</v>
      </c>
    </row>
    <row r="64" spans="2:4" x14ac:dyDescent="0.25">
      <c r="B64" s="13" t="s">
        <v>286</v>
      </c>
      <c r="C64" t="s">
        <v>290</v>
      </c>
      <c r="D64" t="s">
        <v>292</v>
      </c>
    </row>
    <row r="65" spans="1:4" x14ac:dyDescent="0.25">
      <c r="B65" s="13" t="s">
        <v>287</v>
      </c>
      <c r="C65" t="s">
        <v>291</v>
      </c>
      <c r="D65" t="s">
        <v>293</v>
      </c>
    </row>
    <row r="66" spans="1:4" x14ac:dyDescent="0.25">
      <c r="A66" s="15"/>
      <c r="B66" s="13" t="s">
        <v>284</v>
      </c>
      <c r="C66" t="s">
        <v>94</v>
      </c>
      <c r="D66" t="s">
        <v>95</v>
      </c>
    </row>
    <row r="67" spans="1:4" x14ac:dyDescent="0.25">
      <c r="B67" s="12" t="s">
        <v>96</v>
      </c>
    </row>
    <row r="68" spans="1:4" x14ac:dyDescent="0.25">
      <c r="B68" s="13" t="s">
        <v>97</v>
      </c>
      <c r="C68" t="s">
        <v>98</v>
      </c>
      <c r="D68" t="s">
        <v>99</v>
      </c>
    </row>
    <row r="69" spans="1:4" x14ac:dyDescent="0.25">
      <c r="B69" s="13" t="s">
        <v>100</v>
      </c>
      <c r="C69" t="s">
        <v>101</v>
      </c>
      <c r="D69" t="s">
        <v>102</v>
      </c>
    </row>
    <row r="70" spans="1:4" x14ac:dyDescent="0.25">
      <c r="B70" s="9" t="s">
        <v>103</v>
      </c>
    </row>
    <row r="71" spans="1:4" x14ac:dyDescent="0.25">
      <c r="B71" s="10" t="s">
        <v>104</v>
      </c>
      <c r="C71" t="s">
        <v>105</v>
      </c>
      <c r="D71" t="s">
        <v>106</v>
      </c>
    </row>
    <row r="72" spans="1:4" x14ac:dyDescent="0.25">
      <c r="B72" s="16" t="s">
        <v>107</v>
      </c>
      <c r="C72" t="s">
        <v>108</v>
      </c>
      <c r="D72" t="s">
        <v>109</v>
      </c>
    </row>
    <row r="73" spans="1:4" x14ac:dyDescent="0.25">
      <c r="B73" s="10" t="s">
        <v>110</v>
      </c>
      <c r="C73" t="s">
        <v>248</v>
      </c>
      <c r="D73" t="s">
        <v>249</v>
      </c>
    </row>
    <row r="74" spans="1:4" x14ac:dyDescent="0.25">
      <c r="B74" s="10" t="s">
        <v>111</v>
      </c>
      <c r="C74" t="s">
        <v>112</v>
      </c>
      <c r="D74" t="s">
        <v>113</v>
      </c>
    </row>
    <row r="75" spans="1:4" x14ac:dyDescent="0.25">
      <c r="B75" s="10" t="s">
        <v>259</v>
      </c>
      <c r="C75" t="s">
        <v>262</v>
      </c>
      <c r="D75" t="s">
        <v>263</v>
      </c>
    </row>
    <row r="76" spans="1:4" x14ac:dyDescent="0.25">
      <c r="B76" s="10" t="s">
        <v>297</v>
      </c>
      <c r="C76" t="s">
        <v>304</v>
      </c>
      <c r="D76" t="s">
        <v>305</v>
      </c>
    </row>
    <row r="77" spans="1:4" x14ac:dyDescent="0.25">
      <c r="A77" s="15"/>
      <c r="B77" s="10" t="s">
        <v>114</v>
      </c>
      <c r="C77" t="s">
        <v>115</v>
      </c>
      <c r="D77" t="s">
        <v>116</v>
      </c>
    </row>
    <row r="78" spans="1:4" x14ac:dyDescent="0.25">
      <c r="B78" s="8" t="s">
        <v>117</v>
      </c>
      <c r="C78" t="s">
        <v>118</v>
      </c>
      <c r="D78" t="s">
        <v>119</v>
      </c>
    </row>
    <row r="79" spans="1:4" x14ac:dyDescent="0.25">
      <c r="B79" s="8" t="s">
        <v>120</v>
      </c>
      <c r="C79" t="s">
        <v>121</v>
      </c>
      <c r="D79" t="s">
        <v>122</v>
      </c>
    </row>
    <row r="80" spans="1:4" x14ac:dyDescent="0.25">
      <c r="B80" s="17" t="s">
        <v>123</v>
      </c>
    </row>
    <row r="81" spans="1:4" x14ac:dyDescent="0.25">
      <c r="B81" s="11" t="s">
        <v>124</v>
      </c>
      <c r="C81" t="s">
        <v>125</v>
      </c>
      <c r="D81" t="s">
        <v>126</v>
      </c>
    </row>
    <row r="82" spans="1:4" x14ac:dyDescent="0.25">
      <c r="B82" s="11" t="s">
        <v>127</v>
      </c>
      <c r="C82" t="s">
        <v>128</v>
      </c>
      <c r="D82" t="s">
        <v>129</v>
      </c>
    </row>
    <row r="83" spans="1:4" x14ac:dyDescent="0.25">
      <c r="B83" s="11" t="s">
        <v>130</v>
      </c>
      <c r="C83" t="s">
        <v>131</v>
      </c>
      <c r="D83" t="s">
        <v>132</v>
      </c>
    </row>
    <row r="84" spans="1:4" x14ac:dyDescent="0.25">
      <c r="B84" s="11" t="s">
        <v>133</v>
      </c>
      <c r="C84" t="s">
        <v>134</v>
      </c>
      <c r="D84" t="s">
        <v>135</v>
      </c>
    </row>
    <row r="85" spans="1:4" x14ac:dyDescent="0.25">
      <c r="A85" s="15"/>
      <c r="B85" s="11" t="s">
        <v>136</v>
      </c>
      <c r="C85" t="s">
        <v>256</v>
      </c>
      <c r="D85" t="s">
        <v>257</v>
      </c>
    </row>
    <row r="86" spans="1:4" x14ac:dyDescent="0.25">
      <c r="B86" s="9" t="s">
        <v>137</v>
      </c>
    </row>
    <row r="87" spans="1:4" x14ac:dyDescent="0.25">
      <c r="B87" s="18" t="s">
        <v>138</v>
      </c>
      <c r="C87" t="s">
        <v>139</v>
      </c>
      <c r="D87" t="s">
        <v>140</v>
      </c>
    </row>
    <row r="88" spans="1:4" x14ac:dyDescent="0.25">
      <c r="B88" s="18" t="s">
        <v>141</v>
      </c>
      <c r="C88" t="s">
        <v>142</v>
      </c>
      <c r="D88" t="s">
        <v>143</v>
      </c>
    </row>
    <row r="89" spans="1:4" x14ac:dyDescent="0.25">
      <c r="B89" s="19" t="s">
        <v>144</v>
      </c>
      <c r="C89" t="s">
        <v>145</v>
      </c>
      <c r="D89" t="s">
        <v>146</v>
      </c>
    </row>
    <row r="90" spans="1:4" x14ac:dyDescent="0.25">
      <c r="B90" s="19" t="s">
        <v>147</v>
      </c>
      <c r="C90" t="s">
        <v>148</v>
      </c>
      <c r="D90" t="s">
        <v>149</v>
      </c>
    </row>
    <row r="91" spans="1:4" x14ac:dyDescent="0.25">
      <c r="B91" s="18" t="s">
        <v>150</v>
      </c>
      <c r="C91" t="s">
        <v>151</v>
      </c>
      <c r="D91" t="s">
        <v>152</v>
      </c>
    </row>
    <row r="92" spans="1:4" x14ac:dyDescent="0.25">
      <c r="B92" s="18" t="s">
        <v>153</v>
      </c>
      <c r="C92" t="s">
        <v>154</v>
      </c>
      <c r="D92" t="s">
        <v>155</v>
      </c>
    </row>
    <row r="93" spans="1:4" x14ac:dyDescent="0.25">
      <c r="B93" s="18" t="s">
        <v>156</v>
      </c>
      <c r="C93" t="s">
        <v>157</v>
      </c>
      <c r="D93" t="s">
        <v>158</v>
      </c>
    </row>
    <row r="94" spans="1:4" x14ac:dyDescent="0.25">
      <c r="B94" s="18" t="s">
        <v>159</v>
      </c>
      <c r="C94" t="s">
        <v>160</v>
      </c>
      <c r="D94" t="s">
        <v>161</v>
      </c>
    </row>
    <row r="95" spans="1:4" x14ac:dyDescent="0.25">
      <c r="A95" s="15"/>
      <c r="B95" s="18" t="s">
        <v>162</v>
      </c>
      <c r="C95" t="s">
        <v>163</v>
      </c>
      <c r="D95" t="s">
        <v>164</v>
      </c>
    </row>
    <row r="96" spans="1:4" x14ac:dyDescent="0.25">
      <c r="B96" s="17" t="s">
        <v>165</v>
      </c>
    </row>
    <row r="97" spans="2:4" x14ac:dyDescent="0.25">
      <c r="B97" s="44" t="s">
        <v>218</v>
      </c>
      <c r="C97" t="s">
        <v>166</v>
      </c>
      <c r="D97" t="s">
        <v>167</v>
      </c>
    </row>
    <row r="98" spans="2:4" x14ac:dyDescent="0.25">
      <c r="B98" s="44" t="s">
        <v>219</v>
      </c>
      <c r="C98" t="s">
        <v>168</v>
      </c>
      <c r="D98" t="s">
        <v>169</v>
      </c>
    </row>
    <row r="99" spans="2:4" x14ac:dyDescent="0.25">
      <c r="B99" s="44" t="s">
        <v>220</v>
      </c>
      <c r="C99" t="s">
        <v>170</v>
      </c>
      <c r="D99" t="s">
        <v>171</v>
      </c>
    </row>
    <row r="100" spans="2:4" x14ac:dyDescent="0.25">
      <c r="B100" s="44" t="s">
        <v>221</v>
      </c>
      <c r="C100" t="s">
        <v>172</v>
      </c>
      <c r="D100" t="s">
        <v>173</v>
      </c>
    </row>
    <row r="101" spans="2:4" x14ac:dyDescent="0.25">
      <c r="B101" s="20" t="s">
        <v>310</v>
      </c>
      <c r="C101" t="s">
        <v>174</v>
      </c>
      <c r="D101" t="s">
        <v>175</v>
      </c>
    </row>
    <row r="102" spans="2:4" x14ac:dyDescent="0.25">
      <c r="B102" s="11" t="s">
        <v>222</v>
      </c>
      <c r="C102" t="s">
        <v>176</v>
      </c>
      <c r="D102" t="s">
        <v>177</v>
      </c>
    </row>
    <row r="103" spans="2:4" x14ac:dyDescent="0.25">
      <c r="B103" s="20" t="s">
        <v>223</v>
      </c>
      <c r="C103" t="s">
        <v>178</v>
      </c>
      <c r="D103" t="s">
        <v>179</v>
      </c>
    </row>
    <row r="104" spans="2:4" x14ac:dyDescent="0.25">
      <c r="B104" s="21" t="s">
        <v>224</v>
      </c>
      <c r="C104" t="s">
        <v>180</v>
      </c>
      <c r="D104" t="s">
        <v>181</v>
      </c>
    </row>
    <row r="105" spans="2:4" x14ac:dyDescent="0.25">
      <c r="B105" s="21" t="s">
        <v>225</v>
      </c>
      <c r="C105" t="s">
        <v>182</v>
      </c>
      <c r="D105" t="s">
        <v>183</v>
      </c>
    </row>
    <row r="106" spans="2:4" x14ac:dyDescent="0.25">
      <c r="B106" s="21" t="s">
        <v>226</v>
      </c>
      <c r="C106" t="s">
        <v>184</v>
      </c>
      <c r="D106" t="s">
        <v>185</v>
      </c>
    </row>
    <row r="107" spans="2:4" x14ac:dyDescent="0.25">
      <c r="B107" s="60" t="s">
        <v>239</v>
      </c>
      <c r="C107" t="s">
        <v>250</v>
      </c>
      <c r="D107" t="s">
        <v>251</v>
      </c>
    </row>
    <row r="108" spans="2:4" x14ac:dyDescent="0.25">
      <c r="B108" s="60" t="s">
        <v>240</v>
      </c>
      <c r="C108" t="s">
        <v>252</v>
      </c>
      <c r="D108" t="s">
        <v>253</v>
      </c>
    </row>
    <row r="109" spans="2:4" x14ac:dyDescent="0.25">
      <c r="B109" s="21" t="s">
        <v>280</v>
      </c>
      <c r="C109" t="s">
        <v>281</v>
      </c>
      <c r="D109" t="s">
        <v>282</v>
      </c>
    </row>
    <row r="110" spans="2:4" x14ac:dyDescent="0.25">
      <c r="B110" s="21" t="s">
        <v>258</v>
      </c>
      <c r="C110" t="s">
        <v>264</v>
      </c>
      <c r="D110" t="s">
        <v>265</v>
      </c>
    </row>
    <row r="111" spans="2:4" x14ac:dyDescent="0.25">
      <c r="B111" s="90" t="s">
        <v>296</v>
      </c>
    </row>
    <row r="112" spans="2:4" x14ac:dyDescent="0.25">
      <c r="B112" s="11" t="s">
        <v>186</v>
      </c>
      <c r="C112" t="s">
        <v>187</v>
      </c>
      <c r="D112" t="s">
        <v>188</v>
      </c>
    </row>
    <row r="113" spans="1:4" x14ac:dyDescent="0.25">
      <c r="B113" s="11" t="s">
        <v>294</v>
      </c>
      <c r="C113" t="s">
        <v>300</v>
      </c>
      <c r="D113" t="s">
        <v>301</v>
      </c>
    </row>
    <row r="114" spans="1:4" x14ac:dyDescent="0.25">
      <c r="B114" s="11" t="s">
        <v>295</v>
      </c>
      <c r="C114" t="s">
        <v>302</v>
      </c>
      <c r="D114" t="s">
        <v>303</v>
      </c>
    </row>
    <row r="115" spans="1:4" x14ac:dyDescent="0.25">
      <c r="B115" s="8" t="s">
        <v>189</v>
      </c>
    </row>
    <row r="116" spans="1:4" x14ac:dyDescent="0.25">
      <c r="B116" s="13" t="s">
        <v>190</v>
      </c>
      <c r="C116" t="s">
        <v>191</v>
      </c>
      <c r="D116" t="s">
        <v>192</v>
      </c>
    </row>
    <row r="117" spans="1:4" x14ac:dyDescent="0.25">
      <c r="B117" s="13" t="s">
        <v>193</v>
      </c>
      <c r="C117" t="s">
        <v>194</v>
      </c>
      <c r="D117" t="s">
        <v>195</v>
      </c>
    </row>
    <row r="118" spans="1:4" x14ac:dyDescent="0.25">
      <c r="B118" s="8" t="s">
        <v>196</v>
      </c>
      <c r="C118" t="s">
        <v>254</v>
      </c>
      <c r="D118" t="s">
        <v>255</v>
      </c>
    </row>
    <row r="119" spans="1:4" ht="15.75" thickBot="1" x14ac:dyDescent="0.3">
      <c r="B119" s="23" t="s">
        <v>197</v>
      </c>
    </row>
    <row r="120" spans="1:4" ht="15.75" thickTop="1" x14ac:dyDescent="0.25">
      <c r="B120" s="24" t="s">
        <v>198</v>
      </c>
      <c r="C120" t="s">
        <v>199</v>
      </c>
      <c r="D120" t="s">
        <v>200</v>
      </c>
    </row>
    <row r="121" spans="1:4" x14ac:dyDescent="0.25">
      <c r="B121" s="10" t="s">
        <v>201</v>
      </c>
      <c r="C121" t="s">
        <v>202</v>
      </c>
      <c r="D121" t="s">
        <v>203</v>
      </c>
    </row>
    <row r="122" spans="1:4" ht="15.75" thickBot="1" x14ac:dyDescent="0.3">
      <c r="B122" s="25" t="s">
        <v>204</v>
      </c>
    </row>
    <row r="123" spans="1:4" ht="15.75" thickTop="1" x14ac:dyDescent="0.25">
      <c r="A123" s="26"/>
    </row>
    <row r="124" spans="1:4" ht="24" x14ac:dyDescent="0.25">
      <c r="B124" s="27" t="s">
        <v>205</v>
      </c>
    </row>
    <row r="125" spans="1:4" ht="24" x14ac:dyDescent="0.25">
      <c r="B125" s="28" t="s">
        <v>206</v>
      </c>
    </row>
    <row r="126" spans="1:4" x14ac:dyDescent="0.25">
      <c r="B126" s="8" t="s">
        <v>207</v>
      </c>
      <c r="D126" t="s">
        <v>208</v>
      </c>
    </row>
    <row r="127" spans="1:4" x14ac:dyDescent="0.25">
      <c r="B127" s="29" t="s">
        <v>209</v>
      </c>
      <c r="D127" t="s">
        <v>210</v>
      </c>
    </row>
    <row r="128" spans="1:4" x14ac:dyDescent="0.25">
      <c r="B128" s="29"/>
    </row>
    <row r="129" spans="2:2" x14ac:dyDescent="0.25">
      <c r="B129" s="30"/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125</vt:i4>
      </vt:variant>
    </vt:vector>
  </HeadingPairs>
  <TitlesOfParts>
    <vt:vector size="125" baseType="lpstr">
      <vt:lpstr>43 Армии 23</vt:lpstr>
      <vt:lpstr>_Filter (62)</vt:lpstr>
      <vt:lpstr>_Essentia (62)</vt:lpstr>
      <vt:lpstr>_Filter (61)</vt:lpstr>
      <vt:lpstr>_Essentia (61)</vt:lpstr>
      <vt:lpstr>_Filter (60)</vt:lpstr>
      <vt:lpstr>_Essentia (60)</vt:lpstr>
      <vt:lpstr>_Filter (59)</vt:lpstr>
      <vt:lpstr>_Essentia (59)</vt:lpstr>
      <vt:lpstr>_Filter (58)</vt:lpstr>
      <vt:lpstr>_Essentia (58)</vt:lpstr>
      <vt:lpstr>_Filter (57)</vt:lpstr>
      <vt:lpstr>_Essentia (57)</vt:lpstr>
      <vt:lpstr>_Filter (56)</vt:lpstr>
      <vt:lpstr>_Essentia (56)</vt:lpstr>
      <vt:lpstr>_Filter (55)</vt:lpstr>
      <vt:lpstr>_Essentia (55)</vt:lpstr>
      <vt:lpstr>_Filter (54)</vt:lpstr>
      <vt:lpstr>_Essentia (54)</vt:lpstr>
      <vt:lpstr>_Filter (53)</vt:lpstr>
      <vt:lpstr>_Essentia (53)</vt:lpstr>
      <vt:lpstr>_Filter (52)</vt:lpstr>
      <vt:lpstr>_Essentia (52)</vt:lpstr>
      <vt:lpstr>_Filter (51)</vt:lpstr>
      <vt:lpstr>_Essentia (51)</vt:lpstr>
      <vt:lpstr>_Filter (50)</vt:lpstr>
      <vt:lpstr>_Essentia (50)</vt:lpstr>
      <vt:lpstr>_Filter (49)</vt:lpstr>
      <vt:lpstr>_Essentia (49)</vt:lpstr>
      <vt:lpstr>_Filter (48)</vt:lpstr>
      <vt:lpstr>_Essentia (48)</vt:lpstr>
      <vt:lpstr>_Filter (47)</vt:lpstr>
      <vt:lpstr>_Essentia (47)</vt:lpstr>
      <vt:lpstr>_Filter (46)</vt:lpstr>
      <vt:lpstr>_Essentia (46)</vt:lpstr>
      <vt:lpstr>_Filter (45)</vt:lpstr>
      <vt:lpstr>_Essentia (45)</vt:lpstr>
      <vt:lpstr>_Filter (44)</vt:lpstr>
      <vt:lpstr>_Essentia (44)</vt:lpstr>
      <vt:lpstr>_Filter (43)</vt:lpstr>
      <vt:lpstr>_Essentia (43)</vt:lpstr>
      <vt:lpstr>_Filter (42)</vt:lpstr>
      <vt:lpstr>_Essentia (42)</vt:lpstr>
      <vt:lpstr>_Filter (41)</vt:lpstr>
      <vt:lpstr>_Essentia (41)</vt:lpstr>
      <vt:lpstr>_Filter (40)</vt:lpstr>
      <vt:lpstr>_Essentia (40)</vt:lpstr>
      <vt:lpstr>_Filter (39)</vt:lpstr>
      <vt:lpstr>_Essentia (39)</vt:lpstr>
      <vt:lpstr>_Filter (38)</vt:lpstr>
      <vt:lpstr>_Essentia (38)</vt:lpstr>
      <vt:lpstr>_Filter (37)</vt:lpstr>
      <vt:lpstr>_Essentia (37)</vt:lpstr>
      <vt:lpstr>_Filter (36)</vt:lpstr>
      <vt:lpstr>_Essentia (36)</vt:lpstr>
      <vt:lpstr>_Filter (35)</vt:lpstr>
      <vt:lpstr>_Essentia (35)</vt:lpstr>
      <vt:lpstr>_Filter (34)</vt:lpstr>
      <vt:lpstr>_Essentia (34)</vt:lpstr>
      <vt:lpstr>_Filter (33)</vt:lpstr>
      <vt:lpstr>_Essentia (33)</vt:lpstr>
      <vt:lpstr>_Filter (32)</vt:lpstr>
      <vt:lpstr>_Essentia (32)</vt:lpstr>
      <vt:lpstr>_Filter (31)</vt:lpstr>
      <vt:lpstr>_Essentia (31)</vt:lpstr>
      <vt:lpstr>_Filter (30)</vt:lpstr>
      <vt:lpstr>_Essentia (30)</vt:lpstr>
      <vt:lpstr>_Filter (29)</vt:lpstr>
      <vt:lpstr>_Essentia (29)</vt:lpstr>
      <vt:lpstr>_Filter (28)</vt:lpstr>
      <vt:lpstr>_Essentia (28)</vt:lpstr>
      <vt:lpstr>_Filter (27)</vt:lpstr>
      <vt:lpstr>_Essentia (27)</vt:lpstr>
      <vt:lpstr>_Filter (26)</vt:lpstr>
      <vt:lpstr>_Essentia (26)</vt:lpstr>
      <vt:lpstr>_Filter (25)</vt:lpstr>
      <vt:lpstr>_Essentia (25)</vt:lpstr>
      <vt:lpstr>_Filter (24)</vt:lpstr>
      <vt:lpstr>_Essentia (24)</vt:lpstr>
      <vt:lpstr>_Filter (23)</vt:lpstr>
      <vt:lpstr>_Essentia (23)</vt:lpstr>
      <vt:lpstr>_Filter (22)</vt:lpstr>
      <vt:lpstr>_Essentia (22)</vt:lpstr>
      <vt:lpstr>_Filter (21)</vt:lpstr>
      <vt:lpstr>_Essentia (21)</vt:lpstr>
      <vt:lpstr>_Filter (20)</vt:lpstr>
      <vt:lpstr>_Essentia (20)</vt:lpstr>
      <vt:lpstr>_Filter (19)</vt:lpstr>
      <vt:lpstr>_Essentia (19)</vt:lpstr>
      <vt:lpstr>_Filter (18)</vt:lpstr>
      <vt:lpstr>_Essentia (18)</vt:lpstr>
      <vt:lpstr>_Filter (17)</vt:lpstr>
      <vt:lpstr>_Essentia (17)</vt:lpstr>
      <vt:lpstr>_Filter (16)</vt:lpstr>
      <vt:lpstr>_Essentia (16)</vt:lpstr>
      <vt:lpstr>_Filter (15)</vt:lpstr>
      <vt:lpstr>_Essentia (15)</vt:lpstr>
      <vt:lpstr>_Filter (14)</vt:lpstr>
      <vt:lpstr>_Essentia (14)</vt:lpstr>
      <vt:lpstr>_Filter (13)</vt:lpstr>
      <vt:lpstr>_Essentia (13)</vt:lpstr>
      <vt:lpstr>_Filter (12)</vt:lpstr>
      <vt:lpstr>_Essentia (12)</vt:lpstr>
      <vt:lpstr>_Filter (11)</vt:lpstr>
      <vt:lpstr>_Essentia (11)</vt:lpstr>
      <vt:lpstr>_Filter (10)</vt:lpstr>
      <vt:lpstr>_Essentia (10)</vt:lpstr>
      <vt:lpstr>_Filter (9)</vt:lpstr>
      <vt:lpstr>_Essentia (9)</vt:lpstr>
      <vt:lpstr>_Filter (8)</vt:lpstr>
      <vt:lpstr>_Essentia (8)</vt:lpstr>
      <vt:lpstr>_Filter (7)</vt:lpstr>
      <vt:lpstr>_Essentia (7)</vt:lpstr>
      <vt:lpstr>_Filter (6)</vt:lpstr>
      <vt:lpstr>_Essentia (6)</vt:lpstr>
      <vt:lpstr>_Filter (5)</vt:lpstr>
      <vt:lpstr>_Essentia (5)</vt:lpstr>
      <vt:lpstr>_Filter (4)</vt:lpstr>
      <vt:lpstr>_Essentia (4)</vt:lpstr>
      <vt:lpstr>_Filter (3)</vt:lpstr>
      <vt:lpstr>_Essentia (3)</vt:lpstr>
      <vt:lpstr>_Filter (2)</vt:lpstr>
      <vt:lpstr>_Essentia (2)</vt:lpstr>
      <vt:lpstr>_Essentia</vt:lpstr>
      <vt:lpstr>_Filter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Ястребова Ирина Михайловна</cp:lastModifiedBy>
  <cp:lastPrinted>2025-03-24T11:34:48Z</cp:lastPrinted>
  <dcterms:created xsi:type="dcterms:W3CDTF">2015-08-15T13:55:39Z</dcterms:created>
  <dcterms:modified xsi:type="dcterms:W3CDTF">2025-03-27T05:00:14Z</dcterms:modified>
</cp:coreProperties>
</file>